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jaheck\Desktop\"/>
    </mc:Choice>
  </mc:AlternateContent>
  <xr:revisionPtr revIDLastSave="0" documentId="13_ncr:1_{FB218691-5D19-470D-B599-7BA2E6A7FC5C}" xr6:coauthVersionLast="36" xr6:coauthVersionMax="36" xr10:uidLastSave="{00000000-0000-0000-0000-000000000000}"/>
  <bookViews>
    <workbookView xWindow="120" yWindow="300" windowWidth="11820" windowHeight="6105" xr2:uid="{00000000-000D-0000-FFFF-FFFF00000000}"/>
  </bookViews>
  <sheets>
    <sheet name="Erstst 2025" sheetId="9" r:id="rId1"/>
    <sheet name="Zweitst 2025 (2)" sheetId="11" r:id="rId2"/>
  </sheets>
  <calcPr calcId="191029"/>
</workbook>
</file>

<file path=xl/calcChain.xml><?xml version="1.0" encoding="utf-8"?>
<calcChain xmlns="http://schemas.openxmlformats.org/spreadsheetml/2006/main">
  <c r="R38" i="11" l="1"/>
  <c r="P38" i="11"/>
  <c r="N38" i="11"/>
  <c r="L38" i="11"/>
  <c r="J38" i="11"/>
  <c r="H38" i="11"/>
  <c r="G20" i="11"/>
  <c r="J41" i="9"/>
  <c r="H41" i="9"/>
  <c r="G41" i="9"/>
  <c r="E38" i="11" l="1"/>
  <c r="B26" i="11"/>
  <c r="N41" i="9"/>
  <c r="E27" i="9"/>
  <c r="F27" i="9"/>
  <c r="G27" i="9"/>
  <c r="E21" i="9"/>
  <c r="F21" i="9"/>
  <c r="G21" i="9"/>
  <c r="B41" i="9"/>
  <c r="B21" i="9"/>
  <c r="R27" i="11" l="1"/>
  <c r="P27" i="11"/>
  <c r="N27" i="11"/>
  <c r="L27" i="11"/>
  <c r="J27" i="11"/>
  <c r="H27" i="11"/>
  <c r="G27" i="11"/>
  <c r="F27" i="11"/>
  <c r="E27" i="11"/>
  <c r="D27" i="11"/>
  <c r="C27" i="11"/>
  <c r="B27" i="11"/>
  <c r="R21" i="11"/>
  <c r="P21" i="11"/>
  <c r="N21" i="11"/>
  <c r="L21" i="11"/>
  <c r="J21" i="11"/>
  <c r="H21" i="11"/>
  <c r="G21" i="11"/>
  <c r="F21" i="11"/>
  <c r="E21" i="11"/>
  <c r="D21" i="11"/>
  <c r="C21" i="11"/>
  <c r="B21" i="11"/>
  <c r="G38" i="11"/>
  <c r="F38" i="11"/>
  <c r="R26" i="11"/>
  <c r="P26" i="11"/>
  <c r="N26" i="11"/>
  <c r="L26" i="11"/>
  <c r="J26" i="11"/>
  <c r="H26" i="11"/>
  <c r="G26" i="11"/>
  <c r="F26" i="11"/>
  <c r="E26" i="11"/>
  <c r="D26" i="11"/>
  <c r="C26" i="11"/>
  <c r="R20" i="11"/>
  <c r="R40" i="11" s="1"/>
  <c r="P20" i="11"/>
  <c r="N20" i="11"/>
  <c r="N40" i="11" s="1"/>
  <c r="L20" i="11"/>
  <c r="J20" i="11"/>
  <c r="J40" i="11" s="1"/>
  <c r="H20" i="11"/>
  <c r="G40" i="11"/>
  <c r="F20" i="11"/>
  <c r="E20" i="11"/>
  <c r="D20" i="11"/>
  <c r="D40" i="11" s="1"/>
  <c r="C20" i="11"/>
  <c r="B20" i="11"/>
  <c r="P40" i="11" l="1"/>
  <c r="L40" i="11"/>
  <c r="F40" i="11"/>
  <c r="C40" i="11"/>
  <c r="B40" i="11"/>
  <c r="E40" i="11"/>
  <c r="H40" i="11"/>
  <c r="T39" i="9" l="1"/>
  <c r="R39" i="9"/>
  <c r="P39" i="9"/>
  <c r="N39" i="9"/>
  <c r="L39" i="9"/>
  <c r="J39" i="9"/>
  <c r="H39" i="9"/>
  <c r="G39" i="9"/>
  <c r="F39" i="9"/>
  <c r="E39" i="9" l="1"/>
  <c r="H27" i="9" l="1"/>
  <c r="J27" i="9"/>
  <c r="L27" i="9"/>
  <c r="N27" i="9"/>
  <c r="P27" i="9"/>
  <c r="R27" i="9"/>
  <c r="T27" i="9"/>
  <c r="H21" i="9"/>
  <c r="J21" i="9"/>
  <c r="L21" i="9"/>
  <c r="N21" i="9"/>
  <c r="P21" i="9"/>
  <c r="R21" i="9"/>
  <c r="T21" i="9"/>
  <c r="D27" i="9"/>
  <c r="C27" i="9"/>
  <c r="B27" i="9"/>
  <c r="D21" i="9"/>
  <c r="D41" i="9" s="1"/>
  <c r="C21" i="9"/>
  <c r="E41" i="9" l="1"/>
  <c r="C41" i="9"/>
  <c r="T41" i="9"/>
  <c r="L41" i="9"/>
  <c r="F41" i="9"/>
  <c r="R41" i="9"/>
  <c r="P41" i="9"/>
</calcChain>
</file>

<file path=xl/sharedStrings.xml><?xml version="1.0" encoding="utf-8"?>
<sst xmlns="http://schemas.openxmlformats.org/spreadsheetml/2006/main" count="123" uniqueCount="79">
  <si>
    <t>Ortsteil</t>
  </si>
  <si>
    <t>ohne</t>
  </si>
  <si>
    <t>Wahlber.</t>
  </si>
  <si>
    <t>mit Sperrv.</t>
  </si>
  <si>
    <t>(Briefwähler)</t>
  </si>
  <si>
    <t>insgesamt</t>
  </si>
  <si>
    <t>Stimm-</t>
  </si>
  <si>
    <t>zettel</t>
  </si>
  <si>
    <t>Stimmen</t>
  </si>
  <si>
    <t>Gültige</t>
  </si>
  <si>
    <t>Sperrverm.</t>
  </si>
  <si>
    <t>Nonnweiler</t>
  </si>
  <si>
    <t>Bierfeld</t>
  </si>
  <si>
    <t>Braunshausen</t>
  </si>
  <si>
    <t>Kastel</t>
  </si>
  <si>
    <t>Primstal gesamt</t>
  </si>
  <si>
    <t>Schwarzenbach</t>
  </si>
  <si>
    <t>Sitzerath</t>
  </si>
  <si>
    <t>Gesamt</t>
  </si>
  <si>
    <t>Ungültige</t>
  </si>
  <si>
    <t>abgegeb.</t>
  </si>
  <si>
    <t>SPD</t>
  </si>
  <si>
    <t>CDU</t>
  </si>
  <si>
    <t>FDP</t>
  </si>
  <si>
    <t>Wahlbeteiligung:</t>
  </si>
  <si>
    <t>(Briefw.)</t>
  </si>
  <si>
    <t>insges.</t>
  </si>
  <si>
    <t>E r s t s t i m m e n</t>
  </si>
  <si>
    <t xml:space="preserve">Z  w e  i  t  s  t  i  m  m  e  n </t>
  </si>
  <si>
    <t>Vorläufiges Endergebnis</t>
  </si>
  <si>
    <t>Die Linke</t>
  </si>
  <si>
    <t>AfD</t>
  </si>
  <si>
    <t>Otzenhausen/Nord</t>
  </si>
  <si>
    <t>Otzenhausen/Süd</t>
  </si>
  <si>
    <t>Otzenhausen gesamt</t>
  </si>
  <si>
    <t>Primstal/Mettnich</t>
  </si>
  <si>
    <t>Primstal/Mühlfeld</t>
  </si>
  <si>
    <t>Sonstige</t>
  </si>
  <si>
    <t>3</t>
  </si>
  <si>
    <t>6</t>
  </si>
  <si>
    <t>9</t>
  </si>
  <si>
    <t>Anmerkung:</t>
  </si>
  <si>
    <t>GRÜNE</t>
  </si>
  <si>
    <t>Briefwahl I</t>
  </si>
  <si>
    <t>Briefwahl II</t>
  </si>
  <si>
    <t>Briefwahl III</t>
  </si>
  <si>
    <t>Briefwahl gesamt</t>
  </si>
  <si>
    <t>4</t>
  </si>
  <si>
    <t>2</t>
  </si>
  <si>
    <t>der Wahl zum Deutschen Bundestag am 23. Februar 2025</t>
  </si>
  <si>
    <t>Christian Petry</t>
  </si>
  <si>
    <t>Roland Theis</t>
  </si>
  <si>
    <t>Oliver Luksic</t>
  </si>
  <si>
    <t>Rüdiger Matthias Klesmann</t>
  </si>
  <si>
    <t>Karl-Peter Scheit</t>
  </si>
  <si>
    <t xml:space="preserve">Die Linke </t>
  </si>
  <si>
    <t>Michael Josef Schmitt</t>
  </si>
  <si>
    <t>FREIE WÄHLER</t>
  </si>
  <si>
    <t>Julian Elias Bonenberger</t>
  </si>
  <si>
    <t>1. In der zweiten Zeile sind die Ergebnisse der Bundestagswahl 2021 aufgeführt</t>
  </si>
  <si>
    <t>450</t>
  </si>
  <si>
    <t>248</t>
  </si>
  <si>
    <t>347</t>
  </si>
  <si>
    <t>5</t>
  </si>
  <si>
    <t>463</t>
  </si>
  <si>
    <t>335</t>
  </si>
  <si>
    <t>385</t>
  </si>
  <si>
    <t>439</t>
  </si>
  <si>
    <t>1</t>
  </si>
  <si>
    <t>447</t>
  </si>
  <si>
    <t>355</t>
  </si>
  <si>
    <t>305</t>
  </si>
  <si>
    <t>676</t>
  </si>
  <si>
    <t>669</t>
  </si>
  <si>
    <t>8</t>
  </si>
  <si>
    <t>678</t>
  </si>
  <si>
    <t>7</t>
  </si>
  <si>
    <t>92</t>
  </si>
  <si>
    <t>2. Einzelergebnisse sind zusätzlich unter www.nonnweiler.de einsehbar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</si>
</sst>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name val="Arial"/>
    </font>
    <font>
      <sz val="12"/>
      <name val="Arial"/>
      <family val="2"/>
    </font>
    <font>
      <sz val="14"/>
      <name val="Tahoma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Century Schoolbook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4"/>
      <name val="Century Schoolbook"/>
      <family val="1"/>
    </font>
    <font>
      <b/>
      <sz val="14"/>
      <name val="Century Schoolbook"/>
      <family val="1"/>
    </font>
    <font>
      <b/>
      <i/>
      <u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i/>
      <sz val="9"/>
      <name val="Arial"/>
      <family val="2"/>
    </font>
    <font>
      <b/>
      <i/>
      <u/>
      <sz val="9"/>
      <name val="Arial"/>
      <family val="2"/>
    </font>
    <font>
      <b/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1" fillId="0" borderId="0" xfId="0" applyFont="1" applyBorder="1"/>
    <xf numFmtId="0" fontId="11" fillId="0" borderId="0" xfId="0" applyFont="1"/>
    <xf numFmtId="0" fontId="6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11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/>
    <xf numFmtId="0" fontId="3" fillId="0" borderId="0" xfId="0" applyFont="1"/>
    <xf numFmtId="10" fontId="3" fillId="0" borderId="0" xfId="0" applyNumberFormat="1" applyFont="1"/>
    <xf numFmtId="0" fontId="15" fillId="0" borderId="0" xfId="0" applyFont="1"/>
    <xf numFmtId="0" fontId="16" fillId="0" borderId="0" xfId="0" applyFont="1"/>
    <xf numFmtId="0" fontId="2" fillId="0" borderId="0" xfId="0" applyFont="1" applyAlignment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10" fontId="16" fillId="0" borderId="0" xfId="0" applyNumberFormat="1" applyFont="1"/>
    <xf numFmtId="0" fontId="3" fillId="0" borderId="14" xfId="0" applyFont="1" applyBorder="1"/>
    <xf numFmtId="0" fontId="8" fillId="0" borderId="15" xfId="0" applyFont="1" applyBorder="1"/>
    <xf numFmtId="0" fontId="3" fillId="0" borderId="14" xfId="0" applyFont="1" applyFill="1" applyBorder="1"/>
    <xf numFmtId="0" fontId="8" fillId="0" borderId="15" xfId="0" applyFont="1" applyFill="1" applyBorder="1"/>
    <xf numFmtId="0" fontId="3" fillId="0" borderId="13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4" xfId="0" applyFont="1" applyFill="1" applyBorder="1"/>
    <xf numFmtId="0" fontId="8" fillId="2" borderId="16" xfId="0" applyFont="1" applyFill="1" applyBorder="1"/>
    <xf numFmtId="0" fontId="18" fillId="0" borderId="0" xfId="0" applyFont="1"/>
    <xf numFmtId="0" fontId="19" fillId="0" borderId="0" xfId="0" applyFont="1"/>
    <xf numFmtId="0" fontId="3" fillId="0" borderId="1" xfId="0" applyFont="1" applyBorder="1"/>
    <xf numFmtId="0" fontId="8" fillId="0" borderId="13" xfId="0" applyFont="1" applyBorder="1"/>
    <xf numFmtId="0" fontId="3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8" fillId="0" borderId="3" xfId="0" applyFont="1" applyFill="1" applyBorder="1"/>
    <xf numFmtId="1" fontId="8" fillId="0" borderId="2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1" fontId="8" fillId="0" borderId="3" xfId="0" applyNumberFormat="1" applyFont="1" applyFill="1" applyBorder="1" applyAlignment="1">
      <alignment horizontal="center"/>
    </xf>
    <xf numFmtId="0" fontId="8" fillId="0" borderId="10" xfId="0" applyFont="1" applyFill="1" applyBorder="1"/>
    <xf numFmtId="1" fontId="8" fillId="0" borderId="9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2" borderId="1" xfId="0" applyFont="1" applyFill="1" applyBorder="1"/>
    <xf numFmtId="0" fontId="3" fillId="2" borderId="7" xfId="0" applyFont="1" applyFill="1" applyBorder="1"/>
    <xf numFmtId="0" fontId="8" fillId="0" borderId="2" xfId="0" applyFont="1" applyBorder="1"/>
    <xf numFmtId="0" fontId="8" fillId="0" borderId="2" xfId="0" applyFont="1" applyFill="1" applyBorder="1"/>
    <xf numFmtId="0" fontId="3" fillId="0" borderId="7" xfId="0" applyFont="1" applyBorder="1"/>
    <xf numFmtId="0" fontId="8" fillId="0" borderId="7" xfId="0" applyFont="1" applyBorder="1"/>
    <xf numFmtId="10" fontId="3" fillId="0" borderId="20" xfId="0" applyNumberFormat="1" applyFont="1" applyFill="1" applyBorder="1" applyAlignment="1">
      <alignment horizontal="center"/>
    </xf>
    <xf numFmtId="3" fontId="0" fillId="0" borderId="0" xfId="0" applyNumberFormat="1"/>
    <xf numFmtId="1" fontId="14" fillId="0" borderId="0" xfId="0" applyNumberFormat="1" applyFont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3" fillId="2" borderId="0" xfId="0" applyFont="1" applyFill="1"/>
    <xf numFmtId="0" fontId="3" fillId="2" borderId="5" xfId="0" applyFont="1" applyFill="1" applyBorder="1"/>
    <xf numFmtId="10" fontId="3" fillId="2" borderId="21" xfId="1" applyNumberFormat="1" applyFont="1" applyFill="1" applyBorder="1" applyAlignment="1"/>
    <xf numFmtId="3" fontId="3" fillId="2" borderId="18" xfId="0" applyNumberFormat="1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10" fontId="8" fillId="0" borderId="20" xfId="0" applyNumberFormat="1" applyFont="1" applyFill="1" applyBorder="1" applyAlignment="1">
      <alignment horizontal="center"/>
    </xf>
    <xf numFmtId="10" fontId="8" fillId="0" borderId="19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2" fontId="16" fillId="0" borderId="0" xfId="0" applyNumberFormat="1" applyFont="1"/>
    <xf numFmtId="0" fontId="4" fillId="2" borderId="7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/>
    <xf numFmtId="3" fontId="8" fillId="0" borderId="2" xfId="0" applyNumberFormat="1" applyFont="1" applyFill="1" applyBorder="1" applyAlignment="1">
      <alignment horizontal="right"/>
    </xf>
    <xf numFmtId="49" fontId="8" fillId="0" borderId="2" xfId="0" applyNumberFormat="1" applyFont="1" applyFill="1" applyBorder="1" applyAlignment="1">
      <alignment horizontal="right"/>
    </xf>
    <xf numFmtId="1" fontId="8" fillId="0" borderId="3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/>
    <xf numFmtId="3" fontId="8" fillId="0" borderId="3" xfId="0" applyNumberFormat="1" applyFont="1" applyFill="1" applyBorder="1" applyAlignment="1"/>
    <xf numFmtId="3" fontId="3" fillId="0" borderId="4" xfId="0" applyNumberFormat="1" applyFont="1" applyFill="1" applyBorder="1" applyAlignment="1"/>
    <xf numFmtId="3" fontId="3" fillId="0" borderId="7" xfId="0" applyNumberFormat="1" applyFont="1" applyFill="1" applyBorder="1" applyAlignment="1">
      <alignment horizontal="right"/>
    </xf>
    <xf numFmtId="49" fontId="3" fillId="0" borderId="7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/>
    <xf numFmtId="3" fontId="8" fillId="0" borderId="7" xfId="0" applyNumberFormat="1" applyFont="1" applyFill="1" applyBorder="1" applyAlignment="1">
      <alignment horizontal="right"/>
    </xf>
    <xf numFmtId="49" fontId="8" fillId="0" borderId="7" xfId="0" applyNumberFormat="1" applyFont="1" applyFill="1" applyBorder="1" applyAlignment="1">
      <alignment horizontal="right"/>
    </xf>
    <xf numFmtId="1" fontId="8" fillId="0" borderId="4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3" fillId="0" borderId="19" xfId="0" applyNumberFormat="1" applyFont="1" applyFill="1" applyBorder="1" applyAlignment="1"/>
    <xf numFmtId="3" fontId="3" fillId="0" borderId="9" xfId="0" applyNumberFormat="1" applyFont="1" applyFill="1" applyBorder="1" applyAlignment="1"/>
    <xf numFmtId="0" fontId="3" fillId="0" borderId="4" xfId="0" applyFont="1" applyFill="1" applyBorder="1" applyAlignment="1"/>
    <xf numFmtId="0" fontId="3" fillId="0" borderId="6" xfId="0" applyFont="1" applyFill="1" applyBorder="1" applyAlignment="1"/>
    <xf numFmtId="0" fontId="3" fillId="0" borderId="3" xfId="0" applyFont="1" applyFill="1" applyBorder="1" applyAlignment="1"/>
    <xf numFmtId="49" fontId="3" fillId="0" borderId="4" xfId="0" applyNumberFormat="1" applyFont="1" applyFill="1" applyBorder="1" applyAlignment="1">
      <alignment horizontal="right"/>
    </xf>
    <xf numFmtId="0" fontId="16" fillId="0" borderId="0" xfId="0" applyFont="1" applyFill="1"/>
    <xf numFmtId="0" fontId="3" fillId="0" borderId="19" xfId="0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" fontId="8" fillId="0" borderId="7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3" fontId="8" fillId="0" borderId="4" xfId="0" applyNumberFormat="1" applyFont="1" applyFill="1" applyBorder="1" applyAlignment="1">
      <alignment horizontal="center"/>
    </xf>
    <xf numFmtId="10" fontId="8" fillId="0" borderId="5" xfId="1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10" fontId="8" fillId="0" borderId="0" xfId="1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20" fillId="0" borderId="0" xfId="0" applyFont="1"/>
    <xf numFmtId="10" fontId="3" fillId="0" borderId="19" xfId="0" applyNumberFormat="1" applyFont="1" applyFill="1" applyBorder="1"/>
    <xf numFmtId="10" fontId="3" fillId="0" borderId="0" xfId="0" applyNumberFormat="1" applyFont="1" applyFill="1"/>
    <xf numFmtId="10" fontId="3" fillId="0" borderId="20" xfId="0" applyNumberFormat="1" applyFont="1" applyFill="1" applyBorder="1"/>
    <xf numFmtId="0" fontId="3" fillId="0" borderId="0" xfId="0" applyFont="1" applyFill="1"/>
    <xf numFmtId="0" fontId="3" fillId="0" borderId="5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10" fontId="3" fillId="0" borderId="5" xfId="0" applyNumberFormat="1" applyFont="1" applyFill="1" applyBorder="1"/>
    <xf numFmtId="3" fontId="3" fillId="2" borderId="1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/>
    </xf>
    <xf numFmtId="10" fontId="3" fillId="2" borderId="19" xfId="0" applyNumberFormat="1" applyFont="1" applyFill="1" applyBorder="1"/>
    <xf numFmtId="3" fontId="3" fillId="2" borderId="6" xfId="0" applyNumberFormat="1" applyFont="1" applyFill="1" applyBorder="1" applyAlignment="1"/>
    <xf numFmtId="0" fontId="3" fillId="2" borderId="6" xfId="0" applyFont="1" applyFill="1" applyBorder="1" applyAlignment="1"/>
    <xf numFmtId="10" fontId="3" fillId="2" borderId="20" xfId="0" applyNumberFormat="1" applyFont="1" applyFill="1" applyBorder="1"/>
    <xf numFmtId="3" fontId="8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>
      <alignment horizontal="right"/>
    </xf>
    <xf numFmtId="49" fontId="8" fillId="2" borderId="2" xfId="0" applyNumberFormat="1" applyFont="1" applyFill="1" applyBorder="1" applyAlignment="1">
      <alignment horizontal="right"/>
    </xf>
    <xf numFmtId="1" fontId="8" fillId="2" borderId="3" xfId="0" applyNumberFormat="1" applyFont="1" applyFill="1" applyBorder="1" applyAlignment="1">
      <alignment horizontal="right"/>
    </xf>
    <xf numFmtId="3" fontId="8" fillId="2" borderId="4" xfId="0" applyNumberFormat="1" applyFont="1" applyFill="1" applyBorder="1" applyAlignment="1"/>
    <xf numFmtId="3" fontId="3" fillId="2" borderId="4" xfId="0" applyNumberFormat="1" applyFont="1" applyFill="1" applyBorder="1" applyAlignment="1"/>
    <xf numFmtId="3" fontId="3" fillId="2" borderId="6" xfId="0" applyNumberFormat="1" applyFont="1" applyFill="1" applyBorder="1" applyAlignment="1">
      <alignment horizontal="right"/>
    </xf>
    <xf numFmtId="10" fontId="3" fillId="2" borderId="0" xfId="0" applyNumberFormat="1" applyFont="1" applyFill="1"/>
    <xf numFmtId="10" fontId="3" fillId="2" borderId="5" xfId="0" applyNumberFormat="1" applyFont="1" applyFill="1" applyBorder="1"/>
    <xf numFmtId="3" fontId="8" fillId="2" borderId="17" xfId="0" applyNumberFormat="1" applyFont="1" applyFill="1" applyBorder="1" applyAlignment="1">
      <alignment horizontal="right"/>
    </xf>
    <xf numFmtId="49" fontId="8" fillId="2" borderId="17" xfId="0" applyNumberFormat="1" applyFont="1" applyFill="1" applyBorder="1" applyAlignment="1">
      <alignment horizontal="right"/>
    </xf>
    <xf numFmtId="49" fontId="8" fillId="2" borderId="18" xfId="0" applyNumberFormat="1" applyFont="1" applyFill="1" applyBorder="1" applyAlignment="1">
      <alignment horizontal="right"/>
    </xf>
    <xf numFmtId="3" fontId="8" fillId="2" borderId="18" xfId="0" applyNumberFormat="1" applyFont="1" applyFill="1" applyBorder="1" applyAlignment="1"/>
    <xf numFmtId="3" fontId="13" fillId="0" borderId="0" xfId="0" applyNumberFormat="1" applyFont="1" applyFill="1"/>
    <xf numFmtId="3" fontId="8" fillId="2" borderId="3" xfId="0" applyNumberFormat="1" applyFont="1" applyFill="1" applyBorder="1" applyAlignment="1">
      <alignment horizontal="right"/>
    </xf>
    <xf numFmtId="3" fontId="8" fillId="2" borderId="3" xfId="0" applyNumberFormat="1" applyFont="1" applyFill="1" applyBorder="1" applyAlignment="1"/>
    <xf numFmtId="0" fontId="3" fillId="2" borderId="9" xfId="0" applyFont="1" applyFill="1" applyBorder="1"/>
    <xf numFmtId="3" fontId="3" fillId="2" borderId="3" xfId="0" applyNumberFormat="1" applyFont="1" applyFill="1" applyBorder="1" applyAlignment="1"/>
    <xf numFmtId="0" fontId="3" fillId="2" borderId="10" xfId="0" applyFont="1" applyFill="1" applyBorder="1"/>
    <xf numFmtId="0" fontId="3" fillId="2" borderId="15" xfId="0" applyFont="1" applyFill="1" applyBorder="1"/>
    <xf numFmtId="0" fontId="8" fillId="2" borderId="15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0" fontId="3" fillId="3" borderId="20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10" fontId="8" fillId="3" borderId="20" xfId="0" applyNumberFormat="1" applyFont="1" applyFill="1" applyBorder="1" applyAlignment="1">
      <alignment horizontal="center"/>
    </xf>
    <xf numFmtId="10" fontId="8" fillId="3" borderId="19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8" fillId="3" borderId="2" xfId="0" applyFont="1" applyFill="1" applyBorder="1"/>
    <xf numFmtId="1" fontId="3" fillId="3" borderId="1" xfId="0" applyNumberFormat="1" applyFont="1" applyFill="1" applyBorder="1" applyAlignment="1">
      <alignment horizontal="center"/>
    </xf>
    <xf numFmtId="3" fontId="3" fillId="3" borderId="4" xfId="0" applyNumberFormat="1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1" fontId="8" fillId="3" borderId="2" xfId="0" applyNumberFormat="1" applyFont="1" applyFill="1" applyBorder="1" applyAlignment="1">
      <alignment horizontal="center"/>
    </xf>
    <xf numFmtId="1" fontId="8" fillId="3" borderId="9" xfId="0" applyNumberFormat="1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10" fontId="8" fillId="3" borderId="10" xfId="1" applyNumberFormat="1" applyFont="1" applyFill="1" applyBorder="1" applyAlignment="1">
      <alignment horizontal="center"/>
    </xf>
    <xf numFmtId="3" fontId="8" fillId="3" borderId="9" xfId="0" applyNumberFormat="1" applyFont="1" applyFill="1" applyBorder="1" applyAlignment="1">
      <alignment horizontal="center"/>
    </xf>
    <xf numFmtId="10" fontId="8" fillId="3" borderId="9" xfId="1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6" xfId="0" applyFont="1" applyFill="1" applyBorder="1"/>
    <xf numFmtId="3" fontId="3" fillId="3" borderId="19" xfId="0" applyNumberFormat="1" applyFont="1" applyFill="1" applyBorder="1" applyAlignment="1">
      <alignment horizontal="center"/>
    </xf>
    <xf numFmtId="0" fontId="8" fillId="3" borderId="3" xfId="0" applyFont="1" applyFill="1" applyBorder="1"/>
    <xf numFmtId="10" fontId="8" fillId="3" borderId="10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3" borderId="20" xfId="0" applyNumberFormat="1" applyFont="1" applyFill="1" applyBorder="1" applyAlignment="1">
      <alignment horizontal="center"/>
    </xf>
    <xf numFmtId="3" fontId="8" fillId="3" borderId="2" xfId="0" applyNumberFormat="1" applyFon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8" fillId="3" borderId="19" xfId="0" applyNumberFormat="1" applyFont="1" applyFill="1" applyBorder="1" applyAlignment="1">
      <alignment horizontal="center"/>
    </xf>
    <xf numFmtId="3" fontId="8" fillId="3" borderId="0" xfId="0" applyNumberFormat="1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5"/>
  <sheetViews>
    <sheetView tabSelected="1" topLeftCell="A8" zoomScaleNormal="100" workbookViewId="0">
      <selection activeCell="K41" sqref="K41"/>
    </sheetView>
  </sheetViews>
  <sheetFormatPr baseColWidth="10" defaultRowHeight="15" x14ac:dyDescent="0.2"/>
  <cols>
    <col min="1" max="1" width="16.6640625" style="3" customWidth="1"/>
    <col min="2" max="2" width="8.6640625" style="3" bestFit="1" customWidth="1"/>
    <col min="3" max="3" width="9.88671875" style="3" bestFit="1" customWidth="1"/>
    <col min="4" max="4" width="7.88671875" style="3" bestFit="1" customWidth="1"/>
    <col min="5" max="5" width="8" style="3" bestFit="1" customWidth="1"/>
    <col min="6" max="6" width="8.109375" style="3" bestFit="1" customWidth="1"/>
    <col min="7" max="7" width="7.77734375" style="3" bestFit="1" customWidth="1"/>
    <col min="8" max="8" width="5.33203125" style="3" bestFit="1" customWidth="1"/>
    <col min="9" max="9" width="6.44140625" style="3" customWidth="1"/>
    <col min="10" max="10" width="6.21875" style="3" bestFit="1" customWidth="1"/>
    <col min="11" max="11" width="7" style="3" bestFit="1" customWidth="1"/>
    <col min="12" max="12" width="4" style="3" bestFit="1" customWidth="1"/>
    <col min="13" max="13" width="8" style="3" customWidth="1"/>
    <col min="14" max="14" width="4.33203125" style="3" bestFit="1" customWidth="1"/>
    <col min="15" max="15" width="8.21875" style="3" customWidth="1"/>
    <col min="16" max="16" width="3.6640625" style="3" bestFit="1" customWidth="1"/>
    <col min="17" max="17" width="6.33203125" style="3" customWidth="1"/>
    <col min="18" max="18" width="3.88671875" style="3" customWidth="1"/>
    <col min="19" max="19" width="6.21875" bestFit="1" customWidth="1"/>
    <col min="20" max="20" width="3.88671875" customWidth="1"/>
    <col min="21" max="21" width="6.21875" customWidth="1"/>
  </cols>
  <sheetData>
    <row r="1" spans="1:22" s="21" customFormat="1" ht="21.2" customHeight="1" x14ac:dyDescent="0.25">
      <c r="A1" s="190" t="s">
        <v>29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2" s="21" customFormat="1" ht="33" customHeight="1" x14ac:dyDescent="0.25">
      <c r="A2" s="191" t="s">
        <v>49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</row>
    <row r="3" spans="1:22" s="21" customFormat="1" ht="27" customHeight="1" x14ac:dyDescent="0.25">
      <c r="A3" s="191" t="s">
        <v>27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</row>
    <row r="4" spans="1:22" s="1" customFormat="1" ht="20.2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4"/>
      <c r="T4"/>
      <c r="U4"/>
    </row>
    <row r="5" spans="1:22" s="6" customFormat="1" ht="35.450000000000003" customHeight="1" thickBot="1" x14ac:dyDescent="0.35">
      <c r="A5" s="13"/>
      <c r="B5" s="13"/>
      <c r="C5" s="13"/>
      <c r="D5" s="13"/>
      <c r="E5" s="13"/>
      <c r="F5" s="14"/>
      <c r="G5" s="13"/>
      <c r="H5" s="15"/>
      <c r="I5" s="15"/>
      <c r="J5" s="13"/>
      <c r="K5" s="13"/>
      <c r="L5" s="13"/>
      <c r="M5" s="13"/>
      <c r="N5" s="13"/>
      <c r="O5" s="13"/>
      <c r="P5" s="13"/>
      <c r="Q5" s="13"/>
      <c r="T5"/>
      <c r="U5"/>
    </row>
    <row r="6" spans="1:22" ht="31.7" customHeight="1" x14ac:dyDescent="0.2">
      <c r="A6" s="34" t="s">
        <v>0</v>
      </c>
      <c r="B6" s="35" t="s">
        <v>2</v>
      </c>
      <c r="C6" s="35" t="s">
        <v>2</v>
      </c>
      <c r="D6" s="35" t="s">
        <v>2</v>
      </c>
      <c r="E6" s="35" t="s">
        <v>20</v>
      </c>
      <c r="F6" s="35" t="s">
        <v>19</v>
      </c>
      <c r="G6" s="36" t="s">
        <v>9</v>
      </c>
      <c r="H6" s="183" t="s">
        <v>50</v>
      </c>
      <c r="I6" s="192"/>
      <c r="J6" s="183" t="s">
        <v>51</v>
      </c>
      <c r="K6" s="192"/>
      <c r="L6" s="183" t="s">
        <v>52</v>
      </c>
      <c r="M6" s="184"/>
      <c r="N6" s="183" t="s">
        <v>53</v>
      </c>
      <c r="O6" s="184"/>
      <c r="P6" s="183" t="s">
        <v>54</v>
      </c>
      <c r="Q6" s="184"/>
      <c r="R6" s="183" t="s">
        <v>56</v>
      </c>
      <c r="S6" s="184"/>
      <c r="T6" s="189" t="s">
        <v>58</v>
      </c>
      <c r="U6" s="184"/>
    </row>
    <row r="7" spans="1:22" x14ac:dyDescent="0.2">
      <c r="A7" s="37"/>
      <c r="B7" s="38" t="s">
        <v>1</v>
      </c>
      <c r="C7" s="38" t="s">
        <v>3</v>
      </c>
      <c r="D7" s="38" t="s">
        <v>5</v>
      </c>
      <c r="E7" s="38" t="s">
        <v>6</v>
      </c>
      <c r="F7" s="38" t="s">
        <v>8</v>
      </c>
      <c r="G7" s="39" t="s">
        <v>8</v>
      </c>
      <c r="H7" s="39"/>
      <c r="I7" s="40"/>
      <c r="J7" s="185" t="s">
        <v>22</v>
      </c>
      <c r="K7" s="186"/>
      <c r="L7" s="185" t="s">
        <v>23</v>
      </c>
      <c r="M7" s="186"/>
      <c r="N7" s="185" t="s">
        <v>31</v>
      </c>
      <c r="O7" s="186"/>
      <c r="P7" s="185" t="s">
        <v>55</v>
      </c>
      <c r="Q7" s="186"/>
      <c r="R7" s="185" t="s">
        <v>57</v>
      </c>
      <c r="S7" s="193"/>
      <c r="T7" s="186" t="s">
        <v>42</v>
      </c>
      <c r="U7" s="193"/>
    </row>
    <row r="8" spans="1:22" x14ac:dyDescent="0.2">
      <c r="A8" s="37"/>
      <c r="B8" s="38" t="s">
        <v>10</v>
      </c>
      <c r="C8" s="38" t="s">
        <v>4</v>
      </c>
      <c r="D8" s="78"/>
      <c r="E8" s="38" t="s">
        <v>7</v>
      </c>
      <c r="F8" s="38"/>
      <c r="G8" s="39"/>
      <c r="H8" s="187" t="s">
        <v>21</v>
      </c>
      <c r="I8" s="188"/>
      <c r="J8" s="187"/>
      <c r="K8" s="188"/>
      <c r="L8" s="187"/>
      <c r="M8" s="188"/>
      <c r="N8" s="187"/>
      <c r="O8" s="188"/>
      <c r="P8" s="187"/>
      <c r="Q8" s="188"/>
      <c r="R8" s="187"/>
      <c r="S8" s="194"/>
      <c r="T8" s="188"/>
      <c r="U8" s="194"/>
    </row>
    <row r="9" spans="1:22" ht="27.75" customHeight="1" x14ac:dyDescent="0.2">
      <c r="A9" s="26" t="s">
        <v>11</v>
      </c>
      <c r="B9" s="82">
        <v>578</v>
      </c>
      <c r="C9" s="82">
        <v>269</v>
      </c>
      <c r="D9" s="82">
        <v>847</v>
      </c>
      <c r="E9" s="83" t="s">
        <v>60</v>
      </c>
      <c r="F9" s="83" t="s">
        <v>39</v>
      </c>
      <c r="G9" s="84">
        <v>444</v>
      </c>
      <c r="H9" s="85">
        <v>115</v>
      </c>
      <c r="I9" s="121">
        <v>0.25900000000000001</v>
      </c>
      <c r="J9" s="85">
        <v>143</v>
      </c>
      <c r="K9" s="122">
        <v>0.3221</v>
      </c>
      <c r="L9" s="85">
        <v>11</v>
      </c>
      <c r="M9" s="122">
        <v>2.4799999999999999E-2</v>
      </c>
      <c r="N9" s="85">
        <v>117</v>
      </c>
      <c r="O9" s="122">
        <v>0.26350000000000001</v>
      </c>
      <c r="P9" s="85">
        <v>25</v>
      </c>
      <c r="Q9" s="122">
        <v>5.6300000000000003E-2</v>
      </c>
      <c r="R9" s="85">
        <v>22</v>
      </c>
      <c r="S9" s="122">
        <v>4.9500000000000002E-2</v>
      </c>
      <c r="T9" s="85">
        <v>11</v>
      </c>
      <c r="U9" s="123">
        <v>2.4799999999999999E-2</v>
      </c>
    </row>
    <row r="10" spans="1:22" s="5" customFormat="1" x14ac:dyDescent="0.2">
      <c r="A10" s="27"/>
      <c r="B10" s="86"/>
      <c r="C10" s="86"/>
      <c r="D10" s="86"/>
      <c r="E10" s="87"/>
      <c r="F10" s="87"/>
      <c r="G10" s="88"/>
      <c r="H10" s="89"/>
      <c r="I10" s="124"/>
      <c r="J10" s="91"/>
      <c r="K10" s="124"/>
      <c r="L10" s="102"/>
      <c r="M10" s="124"/>
      <c r="N10" s="102"/>
      <c r="O10" s="124"/>
      <c r="P10" s="91"/>
      <c r="Q10" s="124"/>
      <c r="R10" s="102"/>
      <c r="S10" s="124"/>
      <c r="T10" s="102"/>
      <c r="U10" s="125"/>
    </row>
    <row r="11" spans="1:22" s="20" customFormat="1" ht="15.75" x14ac:dyDescent="0.25">
      <c r="A11" s="28" t="s">
        <v>12</v>
      </c>
      <c r="B11" s="82">
        <v>291</v>
      </c>
      <c r="C11" s="82">
        <v>103</v>
      </c>
      <c r="D11" s="82">
        <v>394</v>
      </c>
      <c r="E11" s="83" t="s">
        <v>61</v>
      </c>
      <c r="F11" s="83" t="s">
        <v>39</v>
      </c>
      <c r="G11" s="84">
        <v>242</v>
      </c>
      <c r="H11" s="85">
        <v>74</v>
      </c>
      <c r="I11" s="121">
        <v>0.30580000000000002</v>
      </c>
      <c r="J11" s="85">
        <v>83</v>
      </c>
      <c r="K11" s="121">
        <v>0.34300000000000003</v>
      </c>
      <c r="L11" s="103">
        <v>8</v>
      </c>
      <c r="M11" s="121">
        <v>3.3099999999999997E-2</v>
      </c>
      <c r="N11" s="103">
        <v>40</v>
      </c>
      <c r="O11" s="121">
        <v>0.1653</v>
      </c>
      <c r="P11" s="85">
        <v>17</v>
      </c>
      <c r="Q11" s="121">
        <v>7.0199999999999999E-2</v>
      </c>
      <c r="R11" s="103">
        <v>12</v>
      </c>
      <c r="S11" s="121">
        <v>4.9599999999999998E-2</v>
      </c>
      <c r="T11" s="103">
        <v>8</v>
      </c>
      <c r="U11" s="123">
        <v>3.3099999999999997E-2</v>
      </c>
    </row>
    <row r="12" spans="1:22" s="5" customFormat="1" x14ac:dyDescent="0.2">
      <c r="A12" s="29"/>
      <c r="B12" s="86"/>
      <c r="C12" s="86"/>
      <c r="D12" s="86"/>
      <c r="E12" s="87"/>
      <c r="F12" s="87"/>
      <c r="G12" s="88"/>
      <c r="H12" s="90"/>
      <c r="I12" s="126"/>
      <c r="J12" s="95"/>
      <c r="K12" s="126"/>
      <c r="L12" s="104"/>
      <c r="M12" s="126"/>
      <c r="N12" s="104"/>
      <c r="O12" s="126"/>
      <c r="P12" s="95"/>
      <c r="Q12" s="126"/>
      <c r="R12" s="104"/>
      <c r="S12" s="126"/>
      <c r="T12" s="104"/>
      <c r="U12" s="127"/>
    </row>
    <row r="13" spans="1:22" s="20" customFormat="1" ht="15.75" x14ac:dyDescent="0.25">
      <c r="A13" s="26" t="s">
        <v>13</v>
      </c>
      <c r="B13" s="82">
        <v>403</v>
      </c>
      <c r="C13" s="82">
        <v>167</v>
      </c>
      <c r="D13" s="82">
        <v>570</v>
      </c>
      <c r="E13" s="83" t="s">
        <v>62</v>
      </c>
      <c r="F13" s="83" t="s">
        <v>63</v>
      </c>
      <c r="G13" s="84">
        <v>342</v>
      </c>
      <c r="H13" s="91">
        <v>102</v>
      </c>
      <c r="I13" s="122">
        <v>0.29820000000000002</v>
      </c>
      <c r="J13" s="91">
        <v>93</v>
      </c>
      <c r="K13" s="122">
        <v>0.27189999999999998</v>
      </c>
      <c r="L13" s="102">
        <v>8</v>
      </c>
      <c r="M13" s="122">
        <v>2.3400000000000001E-2</v>
      </c>
      <c r="N13" s="105" t="s">
        <v>77</v>
      </c>
      <c r="O13" s="122">
        <v>0.26900000000000002</v>
      </c>
      <c r="P13" s="91">
        <v>20</v>
      </c>
      <c r="Q13" s="122">
        <v>5.8500000000000003E-2</v>
      </c>
      <c r="R13" s="102">
        <v>18</v>
      </c>
      <c r="S13" s="122">
        <v>5.2600000000000001E-2</v>
      </c>
      <c r="T13" s="102">
        <v>9</v>
      </c>
      <c r="U13" s="128">
        <v>2.63E-2</v>
      </c>
      <c r="V13" s="25"/>
    </row>
    <row r="14" spans="1:22" s="5" customFormat="1" x14ac:dyDescent="0.2">
      <c r="A14" s="27"/>
      <c r="B14" s="86"/>
      <c r="C14" s="86"/>
      <c r="D14" s="86"/>
      <c r="E14" s="87"/>
      <c r="F14" s="87"/>
      <c r="G14" s="88"/>
      <c r="H14" s="89"/>
      <c r="I14" s="124"/>
      <c r="J14" s="91"/>
      <c r="K14" s="124"/>
      <c r="L14" s="102"/>
      <c r="M14" s="124"/>
      <c r="N14" s="105"/>
      <c r="O14" s="124"/>
      <c r="P14" s="91"/>
      <c r="Q14" s="124"/>
      <c r="R14" s="102"/>
      <c r="S14" s="124"/>
      <c r="T14" s="102"/>
      <c r="U14" s="125"/>
    </row>
    <row r="15" spans="1:22" s="20" customFormat="1" ht="15.75" x14ac:dyDescent="0.25">
      <c r="A15" s="26" t="s">
        <v>14</v>
      </c>
      <c r="B15" s="82">
        <v>572</v>
      </c>
      <c r="C15" s="82">
        <v>284</v>
      </c>
      <c r="D15" s="82">
        <v>856</v>
      </c>
      <c r="E15" s="83" t="s">
        <v>64</v>
      </c>
      <c r="F15" s="83" t="s">
        <v>48</v>
      </c>
      <c r="G15" s="84">
        <v>461</v>
      </c>
      <c r="H15" s="85">
        <v>110</v>
      </c>
      <c r="I15" s="121">
        <v>0.23860000000000001</v>
      </c>
      <c r="J15" s="85">
        <v>209</v>
      </c>
      <c r="K15" s="121">
        <v>0.45340000000000003</v>
      </c>
      <c r="L15" s="103">
        <v>18</v>
      </c>
      <c r="M15" s="121">
        <v>3.9E-2</v>
      </c>
      <c r="N15" s="103">
        <v>88</v>
      </c>
      <c r="O15" s="121">
        <v>0.19089999999999999</v>
      </c>
      <c r="P15" s="85">
        <v>11</v>
      </c>
      <c r="Q15" s="121">
        <v>2.3900000000000001E-2</v>
      </c>
      <c r="R15" s="103">
        <v>16</v>
      </c>
      <c r="S15" s="121">
        <v>3.4700000000000002E-2</v>
      </c>
      <c r="T15" s="103">
        <v>9</v>
      </c>
      <c r="U15" s="123">
        <v>1.95E-2</v>
      </c>
    </row>
    <row r="16" spans="1:22" s="20" customFormat="1" ht="15.75" x14ac:dyDescent="0.25">
      <c r="A16" s="30"/>
      <c r="B16" s="92"/>
      <c r="C16" s="92"/>
      <c r="D16" s="92"/>
      <c r="E16" s="93"/>
      <c r="F16" s="93"/>
      <c r="G16" s="94"/>
      <c r="H16" s="95"/>
      <c r="I16" s="126"/>
      <c r="J16" s="95"/>
      <c r="K16" s="126"/>
      <c r="L16" s="104"/>
      <c r="M16" s="126"/>
      <c r="N16" s="104"/>
      <c r="O16" s="126"/>
      <c r="P16" s="95"/>
      <c r="Q16" s="126"/>
      <c r="R16" s="104"/>
      <c r="S16" s="126"/>
      <c r="T16" s="104"/>
      <c r="U16" s="127"/>
    </row>
    <row r="17" spans="1:22" s="20" customFormat="1" ht="15.75" x14ac:dyDescent="0.25">
      <c r="A17" s="26" t="s">
        <v>32</v>
      </c>
      <c r="B17" s="82">
        <v>446</v>
      </c>
      <c r="C17" s="82">
        <v>225</v>
      </c>
      <c r="D17" s="82">
        <v>671</v>
      </c>
      <c r="E17" s="83" t="s">
        <v>65</v>
      </c>
      <c r="F17" s="83" t="s">
        <v>47</v>
      </c>
      <c r="G17" s="84">
        <v>331</v>
      </c>
      <c r="H17" s="91">
        <v>96</v>
      </c>
      <c r="I17" s="122">
        <v>0.28999999999999998</v>
      </c>
      <c r="J17" s="91">
        <v>98</v>
      </c>
      <c r="K17" s="122">
        <v>0.29609999999999997</v>
      </c>
      <c r="L17" s="102">
        <v>16</v>
      </c>
      <c r="M17" s="122">
        <v>4.8300000000000003E-2</v>
      </c>
      <c r="N17" s="102">
        <v>83</v>
      </c>
      <c r="O17" s="122">
        <v>0.25080000000000002</v>
      </c>
      <c r="P17" s="91">
        <v>10</v>
      </c>
      <c r="Q17" s="122">
        <v>3.0200000000000001E-2</v>
      </c>
      <c r="R17" s="102">
        <v>21</v>
      </c>
      <c r="S17" s="122">
        <v>6.3399999999999998E-2</v>
      </c>
      <c r="T17" s="102">
        <v>7</v>
      </c>
      <c r="U17" s="128">
        <v>2.1100000000000001E-2</v>
      </c>
      <c r="V17" s="25"/>
    </row>
    <row r="18" spans="1:22" s="20" customFormat="1" ht="15.75" x14ac:dyDescent="0.25">
      <c r="A18" s="30"/>
      <c r="B18" s="96"/>
      <c r="C18" s="96"/>
      <c r="D18" s="96"/>
      <c r="E18" s="97"/>
      <c r="F18" s="97"/>
      <c r="G18" s="98"/>
      <c r="H18" s="89"/>
      <c r="I18" s="124"/>
      <c r="J18" s="91"/>
      <c r="K18" s="124"/>
      <c r="L18" s="102"/>
      <c r="M18" s="124"/>
      <c r="N18" s="102"/>
      <c r="O18" s="124"/>
      <c r="P18" s="91"/>
      <c r="Q18" s="124"/>
      <c r="R18" s="102"/>
      <c r="S18" s="124"/>
      <c r="T18" s="102"/>
      <c r="U18" s="125"/>
    </row>
    <row r="19" spans="1:22" s="20" customFormat="1" ht="15.75" x14ac:dyDescent="0.25">
      <c r="A19" s="26" t="s">
        <v>33</v>
      </c>
      <c r="B19" s="82">
        <v>495</v>
      </c>
      <c r="C19" s="82">
        <v>199</v>
      </c>
      <c r="D19" s="82">
        <v>694</v>
      </c>
      <c r="E19" s="83" t="s">
        <v>66</v>
      </c>
      <c r="F19" s="83" t="s">
        <v>39</v>
      </c>
      <c r="G19" s="84">
        <v>379</v>
      </c>
      <c r="H19" s="85">
        <v>102</v>
      </c>
      <c r="I19" s="121">
        <v>0.26910000000000001</v>
      </c>
      <c r="J19" s="85">
        <v>101</v>
      </c>
      <c r="K19" s="121">
        <v>0.26650000000000001</v>
      </c>
      <c r="L19" s="103">
        <v>20</v>
      </c>
      <c r="M19" s="121">
        <v>5.28E-2</v>
      </c>
      <c r="N19" s="103">
        <v>103</v>
      </c>
      <c r="O19" s="121">
        <v>0.27179999999999999</v>
      </c>
      <c r="P19" s="85">
        <v>19</v>
      </c>
      <c r="Q19" s="121">
        <v>5.0099999999999999E-2</v>
      </c>
      <c r="R19" s="103">
        <v>25</v>
      </c>
      <c r="S19" s="121">
        <v>6.6000000000000003E-2</v>
      </c>
      <c r="T19" s="103">
        <v>9</v>
      </c>
      <c r="U19" s="123">
        <v>2.3699999999999999E-2</v>
      </c>
      <c r="V19" s="25"/>
    </row>
    <row r="20" spans="1:22" s="20" customFormat="1" ht="15.75" x14ac:dyDescent="0.25">
      <c r="A20" s="30"/>
      <c r="B20" s="92"/>
      <c r="C20" s="92"/>
      <c r="D20" s="92"/>
      <c r="E20" s="93"/>
      <c r="F20" s="93"/>
      <c r="G20" s="94"/>
      <c r="H20" s="95"/>
      <c r="I20" s="126"/>
      <c r="J20" s="95"/>
      <c r="K20" s="126"/>
      <c r="L20" s="104"/>
      <c r="M20" s="126"/>
      <c r="N20" s="104"/>
      <c r="O20" s="126"/>
      <c r="P20" s="95"/>
      <c r="Q20" s="126"/>
      <c r="R20" s="104"/>
      <c r="S20" s="126"/>
      <c r="T20" s="104"/>
      <c r="U20" s="127"/>
    </row>
    <row r="21" spans="1:22" s="20" customFormat="1" ht="15.75" x14ac:dyDescent="0.25">
      <c r="A21" s="41" t="s">
        <v>34</v>
      </c>
      <c r="B21" s="129">
        <f>SUM(B17+B19)</f>
        <v>941</v>
      </c>
      <c r="C21" s="129">
        <f t="shared" ref="C21:T21" si="0">SUM(C17+C19)</f>
        <v>424</v>
      </c>
      <c r="D21" s="129">
        <f t="shared" si="0"/>
        <v>1365</v>
      </c>
      <c r="E21" s="129">
        <f t="shared" si="0"/>
        <v>720</v>
      </c>
      <c r="F21" s="129">
        <f t="shared" si="0"/>
        <v>10</v>
      </c>
      <c r="G21" s="129">
        <f t="shared" si="0"/>
        <v>710</v>
      </c>
      <c r="H21" s="130">
        <f t="shared" si="0"/>
        <v>198</v>
      </c>
      <c r="I21" s="131">
        <v>0.27889999999999998</v>
      </c>
      <c r="J21" s="132">
        <f t="shared" si="0"/>
        <v>199</v>
      </c>
      <c r="K21" s="131">
        <v>0.2802</v>
      </c>
      <c r="L21" s="133">
        <f t="shared" si="0"/>
        <v>36</v>
      </c>
      <c r="M21" s="131">
        <v>5.0700000000000002E-2</v>
      </c>
      <c r="N21" s="133">
        <f t="shared" si="0"/>
        <v>186</v>
      </c>
      <c r="O21" s="131">
        <v>0.26190000000000002</v>
      </c>
      <c r="P21" s="132">
        <f t="shared" si="0"/>
        <v>29</v>
      </c>
      <c r="Q21" s="131">
        <v>4.0800000000000003E-2</v>
      </c>
      <c r="R21" s="133">
        <f t="shared" si="0"/>
        <v>46</v>
      </c>
      <c r="S21" s="131">
        <v>6.4799999999999996E-2</v>
      </c>
      <c r="T21" s="133">
        <f t="shared" si="0"/>
        <v>16</v>
      </c>
      <c r="U21" s="134">
        <v>2.2499999999999999E-2</v>
      </c>
      <c r="V21" s="25"/>
    </row>
    <row r="22" spans="1:22" s="20" customFormat="1" ht="15.75" x14ac:dyDescent="0.25">
      <c r="A22" s="154"/>
      <c r="B22" s="135"/>
      <c r="C22" s="136"/>
      <c r="D22" s="135"/>
      <c r="E22" s="137"/>
      <c r="F22" s="137"/>
      <c r="G22" s="138"/>
      <c r="H22" s="139"/>
      <c r="I22" s="69"/>
      <c r="J22" s="140"/>
      <c r="K22" s="69"/>
      <c r="L22" s="140"/>
      <c r="M22" s="69"/>
      <c r="N22" s="140"/>
      <c r="O22" s="69"/>
      <c r="P22" s="140"/>
      <c r="Q22" s="69"/>
      <c r="R22" s="140"/>
      <c r="S22" s="69"/>
      <c r="T22" s="140"/>
      <c r="U22" s="70"/>
    </row>
    <row r="23" spans="1:22" s="20" customFormat="1" ht="15.75" x14ac:dyDescent="0.25">
      <c r="A23" s="26" t="s">
        <v>35</v>
      </c>
      <c r="B23" s="82">
        <v>542</v>
      </c>
      <c r="C23" s="82">
        <v>250</v>
      </c>
      <c r="D23" s="82">
        <v>792</v>
      </c>
      <c r="E23" s="83" t="s">
        <v>67</v>
      </c>
      <c r="F23" s="83" t="s">
        <v>68</v>
      </c>
      <c r="G23" s="84">
        <v>438</v>
      </c>
      <c r="H23" s="85">
        <v>84</v>
      </c>
      <c r="I23" s="123">
        <v>0.1918</v>
      </c>
      <c r="J23" s="100">
        <v>209</v>
      </c>
      <c r="K23" s="121">
        <v>0.47720000000000001</v>
      </c>
      <c r="L23" s="103">
        <v>6</v>
      </c>
      <c r="M23" s="121">
        <v>1.37E-2</v>
      </c>
      <c r="N23" s="103">
        <v>92</v>
      </c>
      <c r="O23" s="121">
        <v>0.21</v>
      </c>
      <c r="P23" s="85">
        <v>18</v>
      </c>
      <c r="Q23" s="121">
        <v>4.1099999999999998E-2</v>
      </c>
      <c r="R23" s="103">
        <v>9</v>
      </c>
      <c r="S23" s="121">
        <v>2.0500000000000001E-2</v>
      </c>
      <c r="T23" s="103">
        <v>20</v>
      </c>
      <c r="U23" s="123">
        <v>4.5699999999999998E-2</v>
      </c>
    </row>
    <row r="24" spans="1:22" s="5" customFormat="1" x14ac:dyDescent="0.2">
      <c r="A24" s="27"/>
      <c r="B24" s="86"/>
      <c r="C24" s="86"/>
      <c r="D24" s="86"/>
      <c r="E24" s="87"/>
      <c r="F24" s="87"/>
      <c r="G24" s="88"/>
      <c r="H24" s="90"/>
      <c r="I24" s="127"/>
      <c r="J24" s="101"/>
      <c r="K24" s="126"/>
      <c r="L24" s="104"/>
      <c r="M24" s="126"/>
      <c r="N24" s="104"/>
      <c r="O24" s="126"/>
      <c r="P24" s="95"/>
      <c r="Q24" s="126"/>
      <c r="R24" s="104"/>
      <c r="S24" s="126"/>
      <c r="T24" s="104"/>
      <c r="U24" s="127"/>
    </row>
    <row r="25" spans="1:22" s="20" customFormat="1" ht="15.75" x14ac:dyDescent="0.25">
      <c r="A25" s="30" t="s">
        <v>36</v>
      </c>
      <c r="B25" s="92">
        <v>540</v>
      </c>
      <c r="C25" s="92">
        <v>272</v>
      </c>
      <c r="D25" s="92">
        <v>812</v>
      </c>
      <c r="E25" s="93" t="s">
        <v>69</v>
      </c>
      <c r="F25" s="93" t="s">
        <v>47</v>
      </c>
      <c r="G25" s="94">
        <v>443</v>
      </c>
      <c r="H25" s="91">
        <v>127</v>
      </c>
      <c r="I25" s="122">
        <v>0.28670000000000001</v>
      </c>
      <c r="J25" s="91">
        <v>166</v>
      </c>
      <c r="K25" s="122">
        <v>0.37469999999999998</v>
      </c>
      <c r="L25" s="102">
        <v>12</v>
      </c>
      <c r="M25" s="122">
        <v>2.7099999999999999E-2</v>
      </c>
      <c r="N25" s="102">
        <v>86</v>
      </c>
      <c r="O25" s="122">
        <v>0.19409999999999999</v>
      </c>
      <c r="P25" s="91">
        <v>19</v>
      </c>
      <c r="Q25" s="122">
        <v>4.2900000000000001E-2</v>
      </c>
      <c r="R25" s="102">
        <v>17</v>
      </c>
      <c r="S25" s="122">
        <v>3.8399999999999997E-2</v>
      </c>
      <c r="T25" s="102">
        <v>16</v>
      </c>
      <c r="U25" s="128">
        <v>3.61E-2</v>
      </c>
      <c r="V25" s="106"/>
    </row>
    <row r="26" spans="1:22" s="5" customFormat="1" x14ac:dyDescent="0.2">
      <c r="A26" s="27"/>
      <c r="B26" s="96"/>
      <c r="C26" s="96"/>
      <c r="D26" s="96"/>
      <c r="E26" s="97"/>
      <c r="F26" s="97"/>
      <c r="G26" s="98"/>
      <c r="H26" s="89"/>
      <c r="I26" s="124"/>
      <c r="J26" s="91"/>
      <c r="K26" s="124"/>
      <c r="L26" s="102"/>
      <c r="M26" s="124"/>
      <c r="N26" s="102"/>
      <c r="O26" s="124"/>
      <c r="P26" s="91"/>
      <c r="Q26" s="124"/>
      <c r="R26" s="102"/>
      <c r="S26" s="124"/>
      <c r="T26" s="102"/>
      <c r="U26" s="125"/>
    </row>
    <row r="27" spans="1:22" s="20" customFormat="1" ht="15.75" x14ac:dyDescent="0.25">
      <c r="A27" s="41" t="s">
        <v>15</v>
      </c>
      <c r="B27" s="129">
        <f t="shared" ref="B27:T27" si="1">SUM(B23+B25)</f>
        <v>1082</v>
      </c>
      <c r="C27" s="129">
        <f t="shared" si="1"/>
        <v>522</v>
      </c>
      <c r="D27" s="129">
        <f t="shared" si="1"/>
        <v>1604</v>
      </c>
      <c r="E27" s="129">
        <f t="shared" si="1"/>
        <v>886</v>
      </c>
      <c r="F27" s="129">
        <f t="shared" si="1"/>
        <v>5</v>
      </c>
      <c r="G27" s="129">
        <f t="shared" si="1"/>
        <v>881</v>
      </c>
      <c r="H27" s="141">
        <f t="shared" si="1"/>
        <v>211</v>
      </c>
      <c r="I27" s="131">
        <v>0.23949999999999999</v>
      </c>
      <c r="J27" s="141">
        <f t="shared" si="1"/>
        <v>375</v>
      </c>
      <c r="K27" s="131">
        <v>0.42559999999999998</v>
      </c>
      <c r="L27" s="141">
        <f t="shared" si="1"/>
        <v>18</v>
      </c>
      <c r="M27" s="131">
        <v>2.0400000000000001E-2</v>
      </c>
      <c r="N27" s="141">
        <f t="shared" si="1"/>
        <v>178</v>
      </c>
      <c r="O27" s="131">
        <v>0.20200000000000001</v>
      </c>
      <c r="P27" s="141">
        <f t="shared" si="1"/>
        <v>37</v>
      </c>
      <c r="Q27" s="131">
        <v>4.2000000000000003E-2</v>
      </c>
      <c r="R27" s="141">
        <f t="shared" si="1"/>
        <v>26</v>
      </c>
      <c r="S27" s="131">
        <v>2.9499999999999998E-2</v>
      </c>
      <c r="T27" s="141">
        <f t="shared" si="1"/>
        <v>36</v>
      </c>
      <c r="U27" s="134">
        <v>4.0899999999999999E-2</v>
      </c>
      <c r="V27" s="25"/>
    </row>
    <row r="28" spans="1:22" s="5" customFormat="1" x14ac:dyDescent="0.2">
      <c r="A28" s="155"/>
      <c r="B28" s="135"/>
      <c r="C28" s="135"/>
      <c r="D28" s="135"/>
      <c r="E28" s="135"/>
      <c r="F28" s="135"/>
      <c r="G28" s="149"/>
      <c r="H28" s="150"/>
      <c r="I28" s="151"/>
      <c r="J28" s="152"/>
      <c r="K28" s="151"/>
      <c r="L28" s="152"/>
      <c r="M28" s="151"/>
      <c r="N28" s="152"/>
      <c r="O28" s="151"/>
      <c r="P28" s="152"/>
      <c r="Q28" s="151"/>
      <c r="R28" s="152"/>
      <c r="S28" s="151"/>
      <c r="T28" s="152"/>
      <c r="U28" s="153"/>
    </row>
    <row r="29" spans="1:22" s="20" customFormat="1" ht="15.75" x14ac:dyDescent="0.25">
      <c r="A29" s="26" t="s">
        <v>16</v>
      </c>
      <c r="B29" s="82">
        <v>424</v>
      </c>
      <c r="C29" s="82">
        <v>158</v>
      </c>
      <c r="D29" s="82">
        <v>582</v>
      </c>
      <c r="E29" s="83" t="s">
        <v>70</v>
      </c>
      <c r="F29" s="83" t="s">
        <v>38</v>
      </c>
      <c r="G29" s="84">
        <v>352</v>
      </c>
      <c r="H29" s="85">
        <v>104</v>
      </c>
      <c r="I29" s="122">
        <v>0.29549999999999998</v>
      </c>
      <c r="J29" s="91">
        <v>93</v>
      </c>
      <c r="K29" s="122">
        <v>0.26419999999999999</v>
      </c>
      <c r="L29" s="103">
        <v>5</v>
      </c>
      <c r="M29" s="122">
        <v>1.4200000000000001E-2</v>
      </c>
      <c r="N29" s="102">
        <v>108</v>
      </c>
      <c r="O29" s="122">
        <v>0.30680000000000002</v>
      </c>
      <c r="P29" s="91">
        <v>14</v>
      </c>
      <c r="Q29" s="122">
        <v>3.9800000000000002E-2</v>
      </c>
      <c r="R29" s="103">
        <v>21</v>
      </c>
      <c r="S29" s="122">
        <v>5.9700000000000003E-2</v>
      </c>
      <c r="T29" s="103">
        <v>7</v>
      </c>
      <c r="U29" s="128">
        <v>1.9900000000000001E-2</v>
      </c>
    </row>
    <row r="30" spans="1:22" s="5" customFormat="1" x14ac:dyDescent="0.2">
      <c r="A30" s="27"/>
      <c r="B30" s="86"/>
      <c r="C30" s="86"/>
      <c r="D30" s="86"/>
      <c r="E30" s="87"/>
      <c r="F30" s="87"/>
      <c r="G30" s="88"/>
      <c r="H30" s="89"/>
      <c r="I30" s="124"/>
      <c r="J30" s="91"/>
      <c r="K30" s="124"/>
      <c r="L30" s="102"/>
      <c r="M30" s="124"/>
      <c r="N30" s="102"/>
      <c r="O30" s="124"/>
      <c r="P30" s="91"/>
      <c r="Q30" s="124"/>
      <c r="R30" s="102"/>
      <c r="S30" s="124"/>
      <c r="T30" s="102"/>
      <c r="U30" s="125"/>
    </row>
    <row r="31" spans="1:22" s="20" customFormat="1" ht="15.75" x14ac:dyDescent="0.25">
      <c r="A31" s="26" t="s">
        <v>17</v>
      </c>
      <c r="B31" s="82">
        <v>382</v>
      </c>
      <c r="C31" s="82">
        <v>183</v>
      </c>
      <c r="D31" s="82">
        <v>565</v>
      </c>
      <c r="E31" s="83" t="s">
        <v>71</v>
      </c>
      <c r="F31" s="83" t="s">
        <v>39</v>
      </c>
      <c r="G31" s="84">
        <v>299</v>
      </c>
      <c r="H31" s="85">
        <v>51</v>
      </c>
      <c r="I31" s="121">
        <v>0.1706</v>
      </c>
      <c r="J31" s="85">
        <v>135</v>
      </c>
      <c r="K31" s="121">
        <v>0.45150000000000001</v>
      </c>
      <c r="L31" s="103">
        <v>6</v>
      </c>
      <c r="M31" s="121">
        <v>2.01E-2</v>
      </c>
      <c r="N31" s="103">
        <v>76</v>
      </c>
      <c r="O31" s="121">
        <v>0.25419999999999998</v>
      </c>
      <c r="P31" s="85">
        <v>14</v>
      </c>
      <c r="Q31" s="121">
        <v>4.6800000000000001E-2</v>
      </c>
      <c r="R31" s="103">
        <v>12</v>
      </c>
      <c r="S31" s="121">
        <v>4.0099999999999997E-2</v>
      </c>
      <c r="T31" s="103">
        <v>5</v>
      </c>
      <c r="U31" s="123">
        <v>1.67E-2</v>
      </c>
    </row>
    <row r="32" spans="1:22" s="5" customFormat="1" x14ac:dyDescent="0.2">
      <c r="A32" s="27"/>
      <c r="B32" s="86"/>
      <c r="C32" s="86"/>
      <c r="D32" s="86"/>
      <c r="E32" s="87"/>
      <c r="F32" s="87"/>
      <c r="G32" s="88"/>
      <c r="H32" s="90"/>
      <c r="I32" s="126"/>
      <c r="J32" s="95"/>
      <c r="K32" s="126"/>
      <c r="L32" s="104"/>
      <c r="M32" s="126"/>
      <c r="N32" s="104"/>
      <c r="O32" s="126"/>
      <c r="P32" s="95"/>
      <c r="Q32" s="126"/>
      <c r="R32" s="104"/>
      <c r="S32" s="126"/>
      <c r="T32" s="104"/>
      <c r="U32" s="127"/>
    </row>
    <row r="33" spans="1:22" s="5" customFormat="1" x14ac:dyDescent="0.2">
      <c r="A33" s="30" t="s">
        <v>43</v>
      </c>
      <c r="B33" s="92"/>
      <c r="C33" s="92"/>
      <c r="D33" s="92"/>
      <c r="E33" s="93" t="s">
        <v>72</v>
      </c>
      <c r="F33" s="93" t="s">
        <v>40</v>
      </c>
      <c r="G33" s="94">
        <v>667</v>
      </c>
      <c r="H33" s="91">
        <v>238</v>
      </c>
      <c r="I33" s="122">
        <v>0.35680000000000001</v>
      </c>
      <c r="J33" s="91">
        <v>225</v>
      </c>
      <c r="K33" s="122">
        <v>0.33729999999999999</v>
      </c>
      <c r="L33" s="102">
        <v>28</v>
      </c>
      <c r="M33" s="122">
        <v>4.2000000000000003E-2</v>
      </c>
      <c r="N33" s="102">
        <v>111</v>
      </c>
      <c r="O33" s="122">
        <v>0.16639999999999999</v>
      </c>
      <c r="P33" s="91">
        <v>17</v>
      </c>
      <c r="Q33" s="122">
        <v>2.5499999999999998E-2</v>
      </c>
      <c r="R33" s="102">
        <v>32</v>
      </c>
      <c r="S33" s="122">
        <v>4.8000000000000001E-2</v>
      </c>
      <c r="T33" s="102">
        <v>16</v>
      </c>
      <c r="U33" s="128">
        <v>2.4E-2</v>
      </c>
    </row>
    <row r="34" spans="1:22" s="5" customFormat="1" x14ac:dyDescent="0.2">
      <c r="A34" s="46"/>
      <c r="B34" s="96"/>
      <c r="C34" s="96"/>
      <c r="D34" s="96"/>
      <c r="E34" s="97"/>
      <c r="F34" s="97"/>
      <c r="G34" s="98"/>
      <c r="H34" s="89"/>
      <c r="I34" s="124"/>
      <c r="J34" s="91"/>
      <c r="K34" s="124"/>
      <c r="L34" s="102"/>
      <c r="M34" s="124"/>
      <c r="N34" s="102"/>
      <c r="O34" s="124"/>
      <c r="P34" s="91"/>
      <c r="Q34" s="124"/>
      <c r="R34" s="102"/>
      <c r="S34" s="124"/>
      <c r="T34" s="102"/>
      <c r="U34" s="125"/>
    </row>
    <row r="35" spans="1:22" s="5" customFormat="1" x14ac:dyDescent="0.2">
      <c r="A35" s="30" t="s">
        <v>44</v>
      </c>
      <c r="B35" s="92"/>
      <c r="C35" s="92"/>
      <c r="D35" s="92"/>
      <c r="E35" s="93" t="s">
        <v>73</v>
      </c>
      <c r="F35" s="93" t="s">
        <v>74</v>
      </c>
      <c r="G35" s="94">
        <v>661</v>
      </c>
      <c r="H35" s="91">
        <v>178</v>
      </c>
      <c r="I35" s="122">
        <v>0.26929999999999998</v>
      </c>
      <c r="J35" s="91">
        <v>265</v>
      </c>
      <c r="K35" s="122">
        <v>0.40089999999999998</v>
      </c>
      <c r="L35" s="102">
        <v>23</v>
      </c>
      <c r="M35" s="122">
        <v>3.4799999999999998E-2</v>
      </c>
      <c r="N35" s="102">
        <v>85</v>
      </c>
      <c r="O35" s="122">
        <v>0.12859999999999999</v>
      </c>
      <c r="P35" s="91">
        <v>25</v>
      </c>
      <c r="Q35" s="122">
        <v>3.78E-2</v>
      </c>
      <c r="R35" s="102">
        <v>52</v>
      </c>
      <c r="S35" s="122">
        <v>7.8700000000000006E-2</v>
      </c>
      <c r="T35" s="102">
        <v>33</v>
      </c>
      <c r="U35" s="128">
        <v>4.99E-2</v>
      </c>
    </row>
    <row r="36" spans="1:22" s="5" customFormat="1" x14ac:dyDescent="0.2">
      <c r="A36" s="46"/>
      <c r="B36" s="96"/>
      <c r="C36" s="96"/>
      <c r="D36" s="96"/>
      <c r="E36" s="97"/>
      <c r="F36" s="97"/>
      <c r="G36" s="98"/>
      <c r="H36" s="89"/>
      <c r="I36" s="124"/>
      <c r="J36" s="91"/>
      <c r="K36" s="124"/>
      <c r="L36" s="102"/>
      <c r="M36" s="124"/>
      <c r="N36" s="102"/>
      <c r="O36" s="124"/>
      <c r="P36" s="91"/>
      <c r="Q36" s="124"/>
      <c r="R36" s="102"/>
      <c r="S36" s="124"/>
      <c r="T36" s="102"/>
      <c r="U36" s="125"/>
    </row>
    <row r="37" spans="1:22" s="5" customFormat="1" x14ac:dyDescent="0.2">
      <c r="A37" s="30" t="s">
        <v>45</v>
      </c>
      <c r="B37" s="92"/>
      <c r="C37" s="92"/>
      <c r="D37" s="92"/>
      <c r="E37" s="93" t="s">
        <v>75</v>
      </c>
      <c r="F37" s="93" t="s">
        <v>76</v>
      </c>
      <c r="G37" s="94">
        <v>671</v>
      </c>
      <c r="H37" s="91">
        <v>165</v>
      </c>
      <c r="I37" s="122">
        <v>0.24590000000000001</v>
      </c>
      <c r="J37" s="91">
        <v>318</v>
      </c>
      <c r="K37" s="122">
        <v>0.47389999999999999</v>
      </c>
      <c r="L37" s="102">
        <v>21</v>
      </c>
      <c r="M37" s="122">
        <v>3.1300000000000001E-2</v>
      </c>
      <c r="N37" s="102">
        <v>71</v>
      </c>
      <c r="O37" s="122">
        <v>0.10580000000000001</v>
      </c>
      <c r="P37" s="91">
        <v>25</v>
      </c>
      <c r="Q37" s="122">
        <v>3.73E-2</v>
      </c>
      <c r="R37" s="102">
        <v>35</v>
      </c>
      <c r="S37" s="122">
        <v>5.2200000000000003E-2</v>
      </c>
      <c r="T37" s="102">
        <v>36</v>
      </c>
      <c r="U37" s="128">
        <v>5.3699999999999998E-2</v>
      </c>
    </row>
    <row r="38" spans="1:22" s="5" customFormat="1" x14ac:dyDescent="0.2">
      <c r="A38" s="46"/>
      <c r="B38" s="96"/>
      <c r="C38" s="96"/>
      <c r="D38" s="96"/>
      <c r="E38" s="97"/>
      <c r="F38" s="97"/>
      <c r="G38" s="98"/>
      <c r="H38" s="89"/>
      <c r="I38" s="124"/>
      <c r="J38" s="91"/>
      <c r="K38" s="124"/>
      <c r="L38" s="102"/>
      <c r="M38" s="124"/>
      <c r="N38" s="102"/>
      <c r="O38" s="124"/>
      <c r="P38" s="91"/>
      <c r="Q38" s="124"/>
      <c r="R38" s="102"/>
      <c r="S38" s="124"/>
      <c r="T38" s="102"/>
      <c r="U38" s="125"/>
    </row>
    <row r="39" spans="1:22" s="20" customFormat="1" ht="15.75" x14ac:dyDescent="0.25">
      <c r="A39" s="26" t="s">
        <v>46</v>
      </c>
      <c r="B39" s="82"/>
      <c r="C39" s="82"/>
      <c r="D39" s="82"/>
      <c r="E39" s="82">
        <f>SUM(E33+E35+E37)</f>
        <v>2023</v>
      </c>
      <c r="F39" s="82">
        <f>SUM(F33+F35+F37)</f>
        <v>24</v>
      </c>
      <c r="G39" s="82">
        <f>SUM(G33+G35+G37)</f>
        <v>1999</v>
      </c>
      <c r="H39" s="99">
        <f>SUM(H33+H35+H37)</f>
        <v>581</v>
      </c>
      <c r="I39" s="121">
        <v>0.29060000000000002</v>
      </c>
      <c r="J39" s="99">
        <f>SUM(J33+J35+J37)</f>
        <v>808</v>
      </c>
      <c r="K39" s="121">
        <v>0.4042</v>
      </c>
      <c r="L39" s="99">
        <f>SUM(L33+L35+L37)</f>
        <v>72</v>
      </c>
      <c r="M39" s="121">
        <v>3.5999999999999997E-2</v>
      </c>
      <c r="N39" s="99">
        <f>SUM(N33+N35+N37)</f>
        <v>267</v>
      </c>
      <c r="O39" s="121">
        <v>0.13350000000000001</v>
      </c>
      <c r="P39" s="99">
        <f>SUM(P33+P35+P37)</f>
        <v>67</v>
      </c>
      <c r="Q39" s="121">
        <v>3.3500000000000002E-2</v>
      </c>
      <c r="R39" s="99">
        <f>SUM(R33+R35+R37)</f>
        <v>119</v>
      </c>
      <c r="S39" s="121">
        <v>5.9499999999999997E-2</v>
      </c>
      <c r="T39" s="99">
        <f>SUM(T33+T35+T37)</f>
        <v>85</v>
      </c>
      <c r="U39" s="123">
        <v>4.2500000000000003E-2</v>
      </c>
      <c r="V39" s="25"/>
    </row>
    <row r="40" spans="1:22" s="5" customFormat="1" x14ac:dyDescent="0.2">
      <c r="A40" s="27"/>
      <c r="B40" s="86"/>
      <c r="C40" s="86"/>
      <c r="D40" s="86"/>
      <c r="E40" s="87"/>
      <c r="F40" s="87"/>
      <c r="G40" s="88"/>
      <c r="H40" s="90"/>
      <c r="I40" s="126"/>
      <c r="J40" s="95"/>
      <c r="K40" s="126"/>
      <c r="L40" s="104"/>
      <c r="M40" s="126"/>
      <c r="N40" s="104"/>
      <c r="O40" s="126"/>
      <c r="P40" s="95"/>
      <c r="Q40" s="126"/>
      <c r="R40" s="104"/>
      <c r="S40" s="126"/>
      <c r="T40" s="104"/>
      <c r="U40" s="127"/>
    </row>
    <row r="41" spans="1:22" s="20" customFormat="1" ht="15.75" x14ac:dyDescent="0.25">
      <c r="A41" s="41" t="s">
        <v>18</v>
      </c>
      <c r="B41" s="129">
        <f>SUM(B9+B11+B13+B15+B21+B27+B29+B31+B39)</f>
        <v>4673</v>
      </c>
      <c r="C41" s="129">
        <f t="shared" ref="C41:G41" si="2">SUM(C9+C11+C13+C15+C21+C27+C29+C31+C39)</f>
        <v>2110</v>
      </c>
      <c r="D41" s="129">
        <f>SUM(D9+D11+D13+D15+D21+D27+D29+D31+D39)</f>
        <v>6783</v>
      </c>
      <c r="E41" s="129">
        <f>SUM(E9+E11+E13+E15+E21+E27+E29+E31+E39)</f>
        <v>5797</v>
      </c>
      <c r="F41" s="129">
        <f t="shared" si="2"/>
        <v>67</v>
      </c>
      <c r="G41" s="141">
        <f>SUM(G9+G11+G13+G15+G21+G27+G29+G31+G39)</f>
        <v>5730</v>
      </c>
      <c r="H41" s="141">
        <f>SUM(H9+H11+H13+H15+H21+H27+H29+H31+H39)</f>
        <v>1546</v>
      </c>
      <c r="I41" s="142">
        <v>0.26979999999999998</v>
      </c>
      <c r="J41" s="141">
        <f>SUM(J9+J11+J13+J15+J21+J27+J29+J31+J39)</f>
        <v>2138</v>
      </c>
      <c r="K41" s="142">
        <v>0.37309999999999999</v>
      </c>
      <c r="L41" s="141">
        <f>SUM(L9+L11+L13+L15+L21+L27+L29+L31+L39)</f>
        <v>182</v>
      </c>
      <c r="M41" s="142">
        <v>3.1800000000000002E-2</v>
      </c>
      <c r="N41" s="141">
        <f>SUM(N9+N11+N13+N15+N21+N27+N29+N31+N39)</f>
        <v>1152</v>
      </c>
      <c r="O41" s="142">
        <v>0.20100000000000001</v>
      </c>
      <c r="P41" s="141">
        <f>SUM(P9+P11+P13+P15+P21+P27+P29+P31+P39)</f>
        <v>234</v>
      </c>
      <c r="Q41" s="142">
        <v>4.0800000000000003E-2</v>
      </c>
      <c r="R41" s="141">
        <f>SUM(R9+R11+R13+R15+R21+R27+R29+R31+R39)</f>
        <v>292</v>
      </c>
      <c r="S41" s="142">
        <v>5.0900000000000001E-2</v>
      </c>
      <c r="T41" s="141">
        <f>SUM(T9+T11+T13+T15+T21+T27+T29+T31+T39)</f>
        <v>186</v>
      </c>
      <c r="U41" s="143">
        <v>3.2500000000000001E-2</v>
      </c>
      <c r="V41" s="25"/>
    </row>
    <row r="42" spans="1:22" s="5" customFormat="1" ht="15.75" thickBot="1" x14ac:dyDescent="0.25">
      <c r="A42" s="42"/>
      <c r="B42" s="144"/>
      <c r="C42" s="144"/>
      <c r="D42" s="144"/>
      <c r="E42" s="145"/>
      <c r="F42" s="145"/>
      <c r="G42" s="146"/>
      <c r="H42" s="147"/>
      <c r="I42" s="71"/>
      <c r="J42" s="72"/>
      <c r="K42" s="71"/>
      <c r="L42" s="72"/>
      <c r="M42" s="71"/>
      <c r="N42" s="72"/>
      <c r="O42" s="71"/>
      <c r="P42" s="72"/>
      <c r="Q42" s="71"/>
      <c r="R42" s="72"/>
      <c r="S42" s="71"/>
      <c r="T42" s="72"/>
      <c r="U42" s="71"/>
    </row>
    <row r="43" spans="1:22" x14ac:dyDescent="0.2">
      <c r="A43" s="2"/>
      <c r="B43" s="2"/>
      <c r="C43" s="2"/>
      <c r="D43" s="2"/>
      <c r="E43" s="2"/>
      <c r="F43" s="2"/>
      <c r="G43" s="2"/>
      <c r="H43" s="2"/>
      <c r="I43" s="2"/>
      <c r="V43" s="63"/>
    </row>
    <row r="44" spans="1:22" s="9" customFormat="1" x14ac:dyDescent="0.2">
      <c r="A44" s="22"/>
      <c r="B44" s="23"/>
      <c r="C44" s="23"/>
      <c r="D44" s="23"/>
      <c r="E44" s="23"/>
      <c r="F44" s="23"/>
      <c r="G44" s="23"/>
      <c r="H44" s="148"/>
      <c r="I44" s="23"/>
      <c r="J44" s="24"/>
      <c r="K44" s="24"/>
      <c r="T44"/>
      <c r="U44"/>
    </row>
    <row r="45" spans="1:22" x14ac:dyDescent="0.2">
      <c r="A45" s="2"/>
      <c r="B45" s="2"/>
      <c r="C45" s="2"/>
      <c r="D45" s="2"/>
      <c r="E45" s="2"/>
      <c r="F45" s="2"/>
      <c r="G45" s="2"/>
      <c r="H45" s="2"/>
      <c r="I45" s="2"/>
    </row>
    <row r="46" spans="1:22" x14ac:dyDescent="0.2">
      <c r="A46" s="19" t="s">
        <v>24</v>
      </c>
      <c r="B46" s="17">
        <v>2025</v>
      </c>
      <c r="C46" s="18">
        <v>0.85460000000000003</v>
      </c>
      <c r="D46" s="2"/>
      <c r="E46" s="2"/>
      <c r="F46" s="2"/>
      <c r="G46" s="2"/>
      <c r="H46" s="2"/>
      <c r="I46" s="2"/>
    </row>
    <row r="47" spans="1:22" x14ac:dyDescent="0.2">
      <c r="A47" s="17"/>
      <c r="B47" s="17">
        <v>2021</v>
      </c>
      <c r="C47" s="18">
        <v>0.81489999999999996</v>
      </c>
      <c r="D47" s="2"/>
      <c r="E47" s="2"/>
      <c r="F47" s="2"/>
      <c r="G47" s="2"/>
      <c r="H47" s="2"/>
      <c r="I47" s="2"/>
    </row>
    <row r="48" spans="1:22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</sheetData>
  <mergeCells count="17">
    <mergeCell ref="H8:I8"/>
    <mergeCell ref="R6:S6"/>
    <mergeCell ref="J7:K8"/>
    <mergeCell ref="T6:U6"/>
    <mergeCell ref="A1:U1"/>
    <mergeCell ref="A2:U2"/>
    <mergeCell ref="A3:U3"/>
    <mergeCell ref="L7:M8"/>
    <mergeCell ref="N6:O6"/>
    <mergeCell ref="J6:K6"/>
    <mergeCell ref="L6:M6"/>
    <mergeCell ref="N7:O8"/>
    <mergeCell ref="R7:S8"/>
    <mergeCell ref="T7:U8"/>
    <mergeCell ref="P6:Q6"/>
    <mergeCell ref="P7:Q8"/>
    <mergeCell ref="H6:I6"/>
  </mergeCells>
  <phoneticPr fontId="5" type="noConversion"/>
  <printOptions horizontalCentered="1" verticalCentered="1"/>
  <pageMargins left="0.35433070866141736" right="0.19685039370078741" top="0.39370078740157483" bottom="0.39370078740157483" header="0" footer="0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DFBCB-3B21-4CC5-908D-C0D83183983D}">
  <sheetPr>
    <pageSetUpPr fitToPage="1"/>
  </sheetPr>
  <dimension ref="A1:AD74"/>
  <sheetViews>
    <sheetView zoomScale="110" zoomScaleNormal="110" workbookViewId="0">
      <selection activeCell="W30" sqref="W30"/>
    </sheetView>
  </sheetViews>
  <sheetFormatPr baseColWidth="10" defaultRowHeight="15" x14ac:dyDescent="0.2"/>
  <cols>
    <col min="1" max="1" width="16.77734375" style="3" customWidth="1"/>
    <col min="2" max="2" width="7.77734375" style="3" customWidth="1"/>
    <col min="3" max="3" width="7.88671875" style="3" customWidth="1"/>
    <col min="4" max="4" width="8.21875" style="3" customWidth="1"/>
    <col min="5" max="5" width="7.6640625" style="3" customWidth="1"/>
    <col min="6" max="6" width="6.44140625" style="3" customWidth="1"/>
    <col min="7" max="7" width="6.88671875" style="3" customWidth="1"/>
    <col min="8" max="8" width="5" style="3" bestFit="1" customWidth="1"/>
    <col min="9" max="9" width="7.33203125" style="3" bestFit="1" customWidth="1"/>
    <col min="10" max="10" width="5" style="3" bestFit="1" customWidth="1"/>
    <col min="11" max="11" width="6.88671875" style="3" bestFit="1" customWidth="1"/>
    <col min="12" max="12" width="4" style="3" bestFit="1" customWidth="1"/>
    <col min="13" max="13" width="6.88671875" style="3" bestFit="1" customWidth="1"/>
    <col min="14" max="14" width="4" style="3" bestFit="1" customWidth="1"/>
    <col min="15" max="15" width="6.88671875" style="3" bestFit="1" customWidth="1"/>
    <col min="16" max="16" width="4" style="3" bestFit="1" customWidth="1"/>
    <col min="17" max="17" width="6.88671875" style="3" bestFit="1" customWidth="1"/>
    <col min="18" max="18" width="3.6640625" style="3" bestFit="1" customWidth="1"/>
    <col min="19" max="19" width="6.88671875" style="3" bestFit="1" customWidth="1"/>
  </cols>
  <sheetData>
    <row r="1" spans="1:21" s="1" customFormat="1" ht="21.2" customHeight="1" x14ac:dyDescent="0.25">
      <c r="A1" s="190" t="s">
        <v>29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2" spans="1:21" s="1" customFormat="1" ht="33" customHeight="1" x14ac:dyDescent="0.3">
      <c r="A2" s="191" t="s">
        <v>49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</row>
    <row r="3" spans="1:21" s="1" customFormat="1" ht="27" customHeight="1" x14ac:dyDescent="0.25">
      <c r="A3" s="198" t="s">
        <v>28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</row>
    <row r="4" spans="1:21" s="11" customFormat="1" ht="42.75" customHeight="1" x14ac:dyDescent="0.3">
      <c r="A4" s="16"/>
      <c r="B4" s="68"/>
      <c r="C4" s="16"/>
      <c r="D4" s="68"/>
      <c r="E4" s="68"/>
      <c r="F4" s="68"/>
      <c r="G4" s="68"/>
      <c r="L4" s="10"/>
      <c r="M4" s="10"/>
      <c r="N4" s="68"/>
      <c r="O4" s="68"/>
      <c r="P4" s="68"/>
      <c r="Q4" s="68"/>
      <c r="R4" s="10"/>
      <c r="S4" s="10"/>
    </row>
    <row r="5" spans="1:21" ht="31.7" customHeight="1" x14ac:dyDescent="0.2">
      <c r="A5" s="56" t="s">
        <v>0</v>
      </c>
      <c r="B5" s="31" t="s">
        <v>2</v>
      </c>
      <c r="C5" s="31" t="s">
        <v>2</v>
      </c>
      <c r="D5" s="31" t="s">
        <v>2</v>
      </c>
      <c r="E5" s="31" t="s">
        <v>20</v>
      </c>
      <c r="F5" s="31" t="s">
        <v>19</v>
      </c>
      <c r="G5" s="67" t="s">
        <v>9</v>
      </c>
      <c r="H5" s="200" t="s">
        <v>21</v>
      </c>
      <c r="I5" s="201"/>
      <c r="J5" s="200" t="s">
        <v>22</v>
      </c>
      <c r="K5" s="201"/>
      <c r="L5" s="200" t="s">
        <v>23</v>
      </c>
      <c r="M5" s="201"/>
      <c r="N5" s="200" t="s">
        <v>31</v>
      </c>
      <c r="O5" s="201"/>
      <c r="P5" s="202" t="s">
        <v>30</v>
      </c>
      <c r="Q5" s="203"/>
      <c r="R5" s="200" t="s">
        <v>37</v>
      </c>
      <c r="S5" s="204"/>
    </row>
    <row r="6" spans="1:21" x14ac:dyDescent="0.2">
      <c r="A6" s="57"/>
      <c r="B6" s="32" t="s">
        <v>1</v>
      </c>
      <c r="C6" s="32" t="s">
        <v>3</v>
      </c>
      <c r="D6" s="32" t="s">
        <v>26</v>
      </c>
      <c r="E6" s="32" t="s">
        <v>6</v>
      </c>
      <c r="F6" s="32" t="s">
        <v>8</v>
      </c>
      <c r="G6" s="65" t="s">
        <v>8</v>
      </c>
      <c r="H6" s="65"/>
      <c r="I6" s="33"/>
      <c r="J6" s="65"/>
      <c r="K6" s="33"/>
      <c r="L6" s="65"/>
      <c r="M6" s="33"/>
      <c r="N6" s="65"/>
      <c r="O6" s="33"/>
      <c r="P6" s="195"/>
      <c r="Q6" s="196"/>
      <c r="R6" s="65"/>
      <c r="S6" s="66"/>
    </row>
    <row r="7" spans="1:21" ht="32.25" customHeight="1" x14ac:dyDescent="0.2">
      <c r="A7" s="57"/>
      <c r="B7" s="81" t="s">
        <v>10</v>
      </c>
      <c r="C7" s="81" t="s">
        <v>25</v>
      </c>
      <c r="D7" s="80"/>
      <c r="E7" s="81" t="s">
        <v>7</v>
      </c>
      <c r="F7" s="32"/>
      <c r="G7" s="65"/>
      <c r="H7" s="65"/>
      <c r="I7" s="33"/>
      <c r="J7" s="65"/>
      <c r="K7" s="33"/>
      <c r="L7" s="65"/>
      <c r="M7" s="33"/>
      <c r="N7" s="65"/>
      <c r="O7" s="33"/>
      <c r="P7" s="65"/>
      <c r="Q7" s="33"/>
      <c r="R7" s="65"/>
      <c r="S7" s="66"/>
    </row>
    <row r="8" spans="1:21" s="20" customFormat="1" ht="27.75" customHeight="1" x14ac:dyDescent="0.25">
      <c r="A8" s="45" t="s">
        <v>11</v>
      </c>
      <c r="B8" s="47">
        <v>578</v>
      </c>
      <c r="C8" s="107">
        <v>269</v>
      </c>
      <c r="D8" s="47">
        <v>847</v>
      </c>
      <c r="E8" s="107">
        <v>450</v>
      </c>
      <c r="F8" s="47">
        <v>4</v>
      </c>
      <c r="G8" s="107">
        <v>446</v>
      </c>
      <c r="H8" s="48">
        <v>78</v>
      </c>
      <c r="I8" s="62">
        <v>0.1749</v>
      </c>
      <c r="J8" s="107">
        <v>124</v>
      </c>
      <c r="K8" s="62">
        <v>0.27800000000000002</v>
      </c>
      <c r="L8" s="48">
        <v>14</v>
      </c>
      <c r="M8" s="62">
        <v>3.1399999999999997E-2</v>
      </c>
      <c r="N8" s="107">
        <v>117</v>
      </c>
      <c r="O8" s="62">
        <v>0.26229999999999998</v>
      </c>
      <c r="P8" s="48">
        <v>37</v>
      </c>
      <c r="Q8" s="62">
        <v>8.3000000000000004E-2</v>
      </c>
      <c r="R8" s="48">
        <v>76</v>
      </c>
      <c r="S8" s="62">
        <v>0.1704</v>
      </c>
      <c r="T8" s="79"/>
    </row>
    <row r="9" spans="1:21" s="5" customFormat="1" ht="15.75" x14ac:dyDescent="0.25">
      <c r="A9" s="58"/>
      <c r="B9" s="73">
        <v>576</v>
      </c>
      <c r="C9" s="74">
        <v>299</v>
      </c>
      <c r="D9" s="73">
        <v>875</v>
      </c>
      <c r="E9" s="74">
        <v>399</v>
      </c>
      <c r="F9" s="73">
        <v>9</v>
      </c>
      <c r="G9" s="74">
        <v>390</v>
      </c>
      <c r="H9" s="75">
        <v>118</v>
      </c>
      <c r="I9" s="76">
        <v>0.30259999999999998</v>
      </c>
      <c r="J9" s="74">
        <v>113</v>
      </c>
      <c r="K9" s="77">
        <v>0.28970000000000001</v>
      </c>
      <c r="L9" s="75">
        <v>46</v>
      </c>
      <c r="M9" s="76">
        <v>0.1179</v>
      </c>
      <c r="N9" s="74">
        <v>33</v>
      </c>
      <c r="O9" s="77">
        <v>8.4599999999999995E-2</v>
      </c>
      <c r="P9" s="75">
        <v>24</v>
      </c>
      <c r="Q9" s="76">
        <v>6.1499999999999999E-2</v>
      </c>
      <c r="R9" s="75">
        <v>56</v>
      </c>
      <c r="S9" s="76">
        <v>0.14369999999999999</v>
      </c>
      <c r="T9" s="79"/>
    </row>
    <row r="10" spans="1:21" s="20" customFormat="1" ht="15.75" x14ac:dyDescent="0.25">
      <c r="A10" s="45" t="s">
        <v>12</v>
      </c>
      <c r="B10" s="47">
        <v>291</v>
      </c>
      <c r="C10" s="107">
        <v>103</v>
      </c>
      <c r="D10" s="47">
        <v>394</v>
      </c>
      <c r="E10" s="107">
        <v>248</v>
      </c>
      <c r="F10" s="47">
        <v>4</v>
      </c>
      <c r="G10" s="107">
        <v>244</v>
      </c>
      <c r="H10" s="48">
        <v>54</v>
      </c>
      <c r="I10" s="62">
        <v>0.2213</v>
      </c>
      <c r="J10" s="107">
        <v>82</v>
      </c>
      <c r="K10" s="62">
        <v>0.33610000000000001</v>
      </c>
      <c r="L10" s="48">
        <v>7</v>
      </c>
      <c r="M10" s="62">
        <v>2.87E-2</v>
      </c>
      <c r="N10" s="107">
        <v>41</v>
      </c>
      <c r="O10" s="62">
        <v>0.16800000000000001</v>
      </c>
      <c r="P10" s="48">
        <v>21</v>
      </c>
      <c r="Q10" s="62">
        <v>8.6099999999999996E-2</v>
      </c>
      <c r="R10" s="48">
        <v>39</v>
      </c>
      <c r="S10" s="62">
        <v>0.1598</v>
      </c>
      <c r="T10" s="79"/>
    </row>
    <row r="11" spans="1:21" s="5" customFormat="1" ht="15.75" x14ac:dyDescent="0.25">
      <c r="A11" s="58"/>
      <c r="B11" s="73">
        <v>293</v>
      </c>
      <c r="C11" s="74">
        <v>112</v>
      </c>
      <c r="D11" s="73">
        <v>405</v>
      </c>
      <c r="E11" s="74">
        <v>233</v>
      </c>
      <c r="F11" s="73">
        <v>4</v>
      </c>
      <c r="G11" s="74">
        <v>229</v>
      </c>
      <c r="H11" s="75">
        <v>83</v>
      </c>
      <c r="I11" s="76">
        <v>0.3624</v>
      </c>
      <c r="J11" s="74">
        <v>72</v>
      </c>
      <c r="K11" s="77">
        <v>0.31440000000000001</v>
      </c>
      <c r="L11" s="75">
        <v>20</v>
      </c>
      <c r="M11" s="76">
        <v>8.7300000000000003E-2</v>
      </c>
      <c r="N11" s="74">
        <v>19</v>
      </c>
      <c r="O11" s="77">
        <v>8.3000000000000004E-2</v>
      </c>
      <c r="P11" s="75">
        <v>9</v>
      </c>
      <c r="Q11" s="76">
        <v>3.9300000000000002E-2</v>
      </c>
      <c r="R11" s="75">
        <v>26</v>
      </c>
      <c r="S11" s="76">
        <v>0.11360000000000001</v>
      </c>
      <c r="T11" s="79"/>
      <c r="U11" s="20"/>
    </row>
    <row r="12" spans="1:21" s="20" customFormat="1" ht="15.75" x14ac:dyDescent="0.25">
      <c r="A12" s="45" t="s">
        <v>13</v>
      </c>
      <c r="B12" s="47">
        <v>403</v>
      </c>
      <c r="C12" s="107">
        <v>167</v>
      </c>
      <c r="D12" s="47">
        <v>570</v>
      </c>
      <c r="E12" s="107">
        <v>347</v>
      </c>
      <c r="F12" s="47">
        <v>4</v>
      </c>
      <c r="G12" s="107">
        <v>343</v>
      </c>
      <c r="H12" s="48">
        <v>82</v>
      </c>
      <c r="I12" s="62">
        <v>0.23910000000000001</v>
      </c>
      <c r="J12" s="107">
        <v>83</v>
      </c>
      <c r="K12" s="62">
        <v>0.24199999999999999</v>
      </c>
      <c r="L12" s="48">
        <v>13</v>
      </c>
      <c r="M12" s="62">
        <v>3.7900000000000003E-2</v>
      </c>
      <c r="N12" s="107">
        <v>90</v>
      </c>
      <c r="O12" s="62">
        <v>0.26240000000000002</v>
      </c>
      <c r="P12" s="48">
        <v>19</v>
      </c>
      <c r="Q12" s="62">
        <v>5.5399999999999998E-2</v>
      </c>
      <c r="R12" s="48">
        <v>56</v>
      </c>
      <c r="S12" s="62">
        <v>0.1633</v>
      </c>
      <c r="T12" s="79"/>
    </row>
    <row r="13" spans="1:21" s="5" customFormat="1" ht="15.75" x14ac:dyDescent="0.25">
      <c r="A13" s="58"/>
      <c r="B13" s="73">
        <v>408</v>
      </c>
      <c r="C13" s="74">
        <v>183</v>
      </c>
      <c r="D13" s="73">
        <v>591</v>
      </c>
      <c r="E13" s="74">
        <v>327</v>
      </c>
      <c r="F13" s="73">
        <v>6</v>
      </c>
      <c r="G13" s="74">
        <v>321</v>
      </c>
      <c r="H13" s="75">
        <v>140</v>
      </c>
      <c r="I13" s="76">
        <v>0.43609999999999999</v>
      </c>
      <c r="J13" s="74">
        <v>74</v>
      </c>
      <c r="K13" s="77">
        <v>0.23050000000000001</v>
      </c>
      <c r="L13" s="75">
        <v>31</v>
      </c>
      <c r="M13" s="76">
        <v>9.6600000000000005E-2</v>
      </c>
      <c r="N13" s="74">
        <v>32</v>
      </c>
      <c r="O13" s="77">
        <v>9.9699999999999997E-2</v>
      </c>
      <c r="P13" s="75">
        <v>15</v>
      </c>
      <c r="Q13" s="76">
        <v>4.6699999999999998E-2</v>
      </c>
      <c r="R13" s="75">
        <v>29</v>
      </c>
      <c r="S13" s="76">
        <v>9.0200000000000002E-2</v>
      </c>
      <c r="T13" s="79"/>
      <c r="U13" s="20"/>
    </row>
    <row r="14" spans="1:21" s="20" customFormat="1" ht="15.75" x14ac:dyDescent="0.25">
      <c r="A14" s="45" t="s">
        <v>14</v>
      </c>
      <c r="B14" s="47">
        <v>572</v>
      </c>
      <c r="C14" s="107">
        <v>284</v>
      </c>
      <c r="D14" s="47">
        <v>856</v>
      </c>
      <c r="E14" s="107">
        <v>463</v>
      </c>
      <c r="F14" s="47">
        <v>4</v>
      </c>
      <c r="G14" s="107">
        <v>459</v>
      </c>
      <c r="H14" s="48">
        <v>77</v>
      </c>
      <c r="I14" s="62">
        <v>0.1678</v>
      </c>
      <c r="J14" s="107">
        <v>184</v>
      </c>
      <c r="K14" s="62">
        <v>0.40089999999999998</v>
      </c>
      <c r="L14" s="48">
        <v>34</v>
      </c>
      <c r="M14" s="62">
        <v>7.4099999999999999E-2</v>
      </c>
      <c r="N14" s="107">
        <v>97</v>
      </c>
      <c r="O14" s="62">
        <v>0.21129999999999999</v>
      </c>
      <c r="P14" s="48">
        <v>20</v>
      </c>
      <c r="Q14" s="62">
        <v>4.36E-2</v>
      </c>
      <c r="R14" s="48">
        <v>47</v>
      </c>
      <c r="S14" s="62">
        <v>0.1024</v>
      </c>
      <c r="T14" s="79"/>
    </row>
    <row r="15" spans="1:21" s="5" customFormat="1" ht="15.75" x14ac:dyDescent="0.25">
      <c r="A15" s="58"/>
      <c r="B15" s="73">
        <v>602</v>
      </c>
      <c r="C15" s="74">
        <v>327</v>
      </c>
      <c r="D15" s="73">
        <v>929</v>
      </c>
      <c r="E15" s="74">
        <v>457</v>
      </c>
      <c r="F15" s="73">
        <v>4</v>
      </c>
      <c r="G15" s="74">
        <v>453</v>
      </c>
      <c r="H15" s="75">
        <v>173</v>
      </c>
      <c r="I15" s="76">
        <v>0.38190000000000002</v>
      </c>
      <c r="J15" s="74">
        <v>125</v>
      </c>
      <c r="K15" s="77">
        <v>0.27589999999999998</v>
      </c>
      <c r="L15" s="75">
        <v>51</v>
      </c>
      <c r="M15" s="76">
        <v>0.11260000000000001</v>
      </c>
      <c r="N15" s="74">
        <v>36</v>
      </c>
      <c r="O15" s="77">
        <v>7.9500000000000001E-2</v>
      </c>
      <c r="P15" s="75">
        <v>20</v>
      </c>
      <c r="Q15" s="76">
        <v>4.4200000000000003E-2</v>
      </c>
      <c r="R15" s="75">
        <v>48</v>
      </c>
      <c r="S15" s="76">
        <v>0.10589999999999999</v>
      </c>
      <c r="T15" s="79"/>
      <c r="U15" s="20"/>
    </row>
    <row r="16" spans="1:21" s="5" customFormat="1" ht="15.75" x14ac:dyDescent="0.25">
      <c r="A16" s="45" t="s">
        <v>32</v>
      </c>
      <c r="B16" s="47">
        <v>446</v>
      </c>
      <c r="C16" s="107">
        <v>225</v>
      </c>
      <c r="D16" s="47">
        <v>671</v>
      </c>
      <c r="E16" s="107">
        <v>335</v>
      </c>
      <c r="F16" s="47">
        <v>4</v>
      </c>
      <c r="G16" s="107">
        <v>331</v>
      </c>
      <c r="H16" s="48">
        <v>79</v>
      </c>
      <c r="I16" s="62">
        <v>0.2387</v>
      </c>
      <c r="J16" s="107">
        <v>84</v>
      </c>
      <c r="K16" s="62">
        <v>0.25380000000000003</v>
      </c>
      <c r="L16" s="48">
        <v>18</v>
      </c>
      <c r="M16" s="62">
        <v>5.4399999999999997E-2</v>
      </c>
      <c r="N16" s="107">
        <v>72</v>
      </c>
      <c r="O16" s="62">
        <v>0.2175</v>
      </c>
      <c r="P16" s="48">
        <v>18</v>
      </c>
      <c r="Q16" s="62">
        <v>5.4399999999999997E-2</v>
      </c>
      <c r="R16" s="48">
        <v>60</v>
      </c>
      <c r="S16" s="62">
        <v>0.18129999999999999</v>
      </c>
      <c r="T16" s="79"/>
      <c r="U16" s="20"/>
    </row>
    <row r="17" spans="1:21" s="5" customFormat="1" ht="15.75" x14ac:dyDescent="0.25">
      <c r="A17" s="58"/>
      <c r="B17" s="73">
        <v>434</v>
      </c>
      <c r="C17" s="74">
        <v>245</v>
      </c>
      <c r="D17" s="73">
        <v>679</v>
      </c>
      <c r="E17" s="74">
        <v>293</v>
      </c>
      <c r="F17" s="73">
        <v>9</v>
      </c>
      <c r="G17" s="74">
        <v>284</v>
      </c>
      <c r="H17" s="75">
        <v>116</v>
      </c>
      <c r="I17" s="76">
        <v>0.40849999999999997</v>
      </c>
      <c r="J17" s="74">
        <v>60</v>
      </c>
      <c r="K17" s="77">
        <v>0.21129999999999999</v>
      </c>
      <c r="L17" s="75">
        <v>49</v>
      </c>
      <c r="M17" s="76">
        <v>0.17249999999999999</v>
      </c>
      <c r="N17" s="74">
        <v>33</v>
      </c>
      <c r="O17" s="77">
        <v>0.1162</v>
      </c>
      <c r="P17" s="75">
        <v>10</v>
      </c>
      <c r="Q17" s="76">
        <v>3.5200000000000002E-2</v>
      </c>
      <c r="R17" s="75">
        <v>16</v>
      </c>
      <c r="S17" s="76">
        <v>5.6300000000000003E-2</v>
      </c>
      <c r="T17" s="79"/>
      <c r="U17" s="20"/>
    </row>
    <row r="18" spans="1:21" s="5" customFormat="1" ht="15.75" x14ac:dyDescent="0.25">
      <c r="A18" s="45" t="s">
        <v>33</v>
      </c>
      <c r="B18" s="47">
        <v>495</v>
      </c>
      <c r="C18" s="107">
        <v>199</v>
      </c>
      <c r="D18" s="47">
        <v>694</v>
      </c>
      <c r="E18" s="107">
        <v>385</v>
      </c>
      <c r="F18" s="47">
        <v>4</v>
      </c>
      <c r="G18" s="107">
        <v>381</v>
      </c>
      <c r="H18" s="48">
        <v>83</v>
      </c>
      <c r="I18" s="62">
        <v>0.21779999999999999</v>
      </c>
      <c r="J18" s="107">
        <v>90</v>
      </c>
      <c r="K18" s="62">
        <v>0.23619999999999999</v>
      </c>
      <c r="L18" s="48">
        <v>24</v>
      </c>
      <c r="M18" s="62">
        <v>6.3E-2</v>
      </c>
      <c r="N18" s="107">
        <v>97</v>
      </c>
      <c r="O18" s="62">
        <v>0.25459999999999999</v>
      </c>
      <c r="P18" s="48">
        <v>30</v>
      </c>
      <c r="Q18" s="62">
        <v>7.8700000000000006E-2</v>
      </c>
      <c r="R18" s="48">
        <v>57</v>
      </c>
      <c r="S18" s="62">
        <v>0.14960000000000001</v>
      </c>
      <c r="T18" s="79"/>
      <c r="U18" s="20"/>
    </row>
    <row r="19" spans="1:21" s="5" customFormat="1" ht="15.75" x14ac:dyDescent="0.25">
      <c r="A19" s="58"/>
      <c r="B19" s="73">
        <v>491</v>
      </c>
      <c r="C19" s="74">
        <v>206</v>
      </c>
      <c r="D19" s="73">
        <v>697</v>
      </c>
      <c r="E19" s="74">
        <v>371</v>
      </c>
      <c r="F19" s="73">
        <v>10</v>
      </c>
      <c r="G19" s="74">
        <v>361</v>
      </c>
      <c r="H19" s="75">
        <v>144</v>
      </c>
      <c r="I19" s="76">
        <v>0.39889999999999998</v>
      </c>
      <c r="J19" s="74">
        <v>66</v>
      </c>
      <c r="K19" s="77">
        <v>0.18279999999999999</v>
      </c>
      <c r="L19" s="75">
        <v>49</v>
      </c>
      <c r="M19" s="76">
        <v>0.13569999999999999</v>
      </c>
      <c r="N19" s="74">
        <v>49</v>
      </c>
      <c r="O19" s="77">
        <v>0.13569999999999999</v>
      </c>
      <c r="P19" s="75">
        <v>19</v>
      </c>
      <c r="Q19" s="76">
        <v>5.2600000000000001E-2</v>
      </c>
      <c r="R19" s="75">
        <v>34</v>
      </c>
      <c r="S19" s="76">
        <v>9.4399999999999998E-2</v>
      </c>
      <c r="T19" s="79"/>
      <c r="U19" s="20"/>
    </row>
    <row r="20" spans="1:21" s="20" customFormat="1" ht="15.75" x14ac:dyDescent="0.25">
      <c r="A20" s="165" t="s">
        <v>34</v>
      </c>
      <c r="B20" s="156">
        <f t="shared" ref="B20:H21" si="0">SUM(B16+B18)</f>
        <v>941</v>
      </c>
      <c r="C20" s="156">
        <f t="shared" si="0"/>
        <v>424</v>
      </c>
      <c r="D20" s="205">
        <f t="shared" si="0"/>
        <v>1365</v>
      </c>
      <c r="E20" s="156">
        <f t="shared" si="0"/>
        <v>720</v>
      </c>
      <c r="F20" s="156">
        <f t="shared" si="0"/>
        <v>8</v>
      </c>
      <c r="G20" s="157">
        <f>SUM(G16+G18)</f>
        <v>712</v>
      </c>
      <c r="H20" s="158">
        <f t="shared" si="0"/>
        <v>162</v>
      </c>
      <c r="I20" s="159">
        <v>0.22750000000000001</v>
      </c>
      <c r="J20" s="157">
        <f>SUM(J16+J18)</f>
        <v>174</v>
      </c>
      <c r="K20" s="159">
        <v>0.24440000000000001</v>
      </c>
      <c r="L20" s="158">
        <f>SUM(L16+L18)</f>
        <v>42</v>
      </c>
      <c r="M20" s="159">
        <v>5.8999999999999997E-2</v>
      </c>
      <c r="N20" s="157">
        <f>SUM(N16+N18)</f>
        <v>169</v>
      </c>
      <c r="O20" s="159">
        <v>0.2374</v>
      </c>
      <c r="P20" s="158">
        <f>SUM(P16+P18)</f>
        <v>48</v>
      </c>
      <c r="Q20" s="159">
        <v>6.7400000000000002E-2</v>
      </c>
      <c r="R20" s="158">
        <f>SUM(R16+R18)</f>
        <v>117</v>
      </c>
      <c r="S20" s="159">
        <v>0.1643</v>
      </c>
      <c r="T20" s="79"/>
    </row>
    <row r="21" spans="1:21" s="5" customFormat="1" ht="15.75" x14ac:dyDescent="0.25">
      <c r="A21" s="166"/>
      <c r="B21" s="160">
        <f t="shared" si="0"/>
        <v>925</v>
      </c>
      <c r="C21" s="160">
        <f t="shared" si="0"/>
        <v>451</v>
      </c>
      <c r="D21" s="208">
        <f t="shared" si="0"/>
        <v>1376</v>
      </c>
      <c r="E21" s="160">
        <f t="shared" si="0"/>
        <v>664</v>
      </c>
      <c r="F21" s="160">
        <f t="shared" si="0"/>
        <v>19</v>
      </c>
      <c r="G21" s="161">
        <f t="shared" si="0"/>
        <v>645</v>
      </c>
      <c r="H21" s="162">
        <f t="shared" si="0"/>
        <v>260</v>
      </c>
      <c r="I21" s="163">
        <v>0.40310000000000001</v>
      </c>
      <c r="J21" s="161">
        <f>SUM(J17+J19)</f>
        <v>126</v>
      </c>
      <c r="K21" s="164">
        <v>0.1953</v>
      </c>
      <c r="L21" s="162">
        <f>SUM(L17+L19)</f>
        <v>98</v>
      </c>
      <c r="M21" s="163">
        <v>0.15190000000000001</v>
      </c>
      <c r="N21" s="161">
        <f>SUM(N17+N19)</f>
        <v>82</v>
      </c>
      <c r="O21" s="164">
        <v>0.12709999999999999</v>
      </c>
      <c r="P21" s="162">
        <f>SUM(P17+P19)</f>
        <v>29</v>
      </c>
      <c r="Q21" s="163">
        <v>4.4999999999999998E-2</v>
      </c>
      <c r="R21" s="162">
        <f>SUM(R17+R19)</f>
        <v>50</v>
      </c>
      <c r="S21" s="163">
        <v>7.7499999999999999E-2</v>
      </c>
      <c r="T21" s="79"/>
      <c r="U21" s="20"/>
    </row>
    <row r="22" spans="1:21" s="20" customFormat="1" ht="15.75" x14ac:dyDescent="0.25">
      <c r="A22" s="45" t="s">
        <v>35</v>
      </c>
      <c r="B22" s="47">
        <v>542</v>
      </c>
      <c r="C22" s="107">
        <v>250</v>
      </c>
      <c r="D22" s="47">
        <v>792</v>
      </c>
      <c r="E22" s="107">
        <v>439</v>
      </c>
      <c r="F22" s="47">
        <v>1</v>
      </c>
      <c r="G22" s="107">
        <v>438</v>
      </c>
      <c r="H22" s="48">
        <v>85</v>
      </c>
      <c r="I22" s="62">
        <v>0.19409999999999999</v>
      </c>
      <c r="J22" s="107">
        <v>177</v>
      </c>
      <c r="K22" s="62">
        <v>0.40410000000000001</v>
      </c>
      <c r="L22" s="48">
        <v>14</v>
      </c>
      <c r="M22" s="62">
        <v>3.2000000000000001E-2</v>
      </c>
      <c r="N22" s="107">
        <v>89</v>
      </c>
      <c r="O22" s="62">
        <v>0.20319999999999999</v>
      </c>
      <c r="P22" s="48">
        <v>20</v>
      </c>
      <c r="Q22" s="62">
        <v>4.5699999999999998E-2</v>
      </c>
      <c r="R22" s="48">
        <v>53</v>
      </c>
      <c r="S22" s="62">
        <v>0.121</v>
      </c>
      <c r="T22" s="79"/>
    </row>
    <row r="23" spans="1:21" s="5" customFormat="1" ht="15.75" x14ac:dyDescent="0.25">
      <c r="A23" s="58"/>
      <c r="B23" s="73">
        <v>577</v>
      </c>
      <c r="C23" s="74">
        <v>241</v>
      </c>
      <c r="D23" s="73">
        <v>818</v>
      </c>
      <c r="E23" s="74">
        <v>433</v>
      </c>
      <c r="F23" s="73">
        <v>5</v>
      </c>
      <c r="G23" s="74">
        <v>428</v>
      </c>
      <c r="H23" s="75">
        <v>150</v>
      </c>
      <c r="I23" s="76">
        <v>0.35049999999999998</v>
      </c>
      <c r="J23" s="74">
        <v>156</v>
      </c>
      <c r="K23" s="77">
        <v>0.36449999999999999</v>
      </c>
      <c r="L23" s="75">
        <v>38</v>
      </c>
      <c r="M23" s="76">
        <v>8.8800000000000004E-2</v>
      </c>
      <c r="N23" s="74">
        <v>37</v>
      </c>
      <c r="O23" s="77">
        <v>8.6400000000000005E-2</v>
      </c>
      <c r="P23" s="75">
        <v>19</v>
      </c>
      <c r="Q23" s="76">
        <v>4.4400000000000002E-2</v>
      </c>
      <c r="R23" s="75">
        <v>28</v>
      </c>
      <c r="S23" s="76">
        <v>6.5299999999999997E-2</v>
      </c>
      <c r="T23" s="79"/>
      <c r="U23" s="20"/>
    </row>
    <row r="24" spans="1:21" s="20" customFormat="1" ht="15.75" x14ac:dyDescent="0.25">
      <c r="A24" s="45" t="s">
        <v>36</v>
      </c>
      <c r="B24" s="47">
        <v>540</v>
      </c>
      <c r="C24" s="107">
        <v>272</v>
      </c>
      <c r="D24" s="47">
        <v>812</v>
      </c>
      <c r="E24" s="107">
        <v>447</v>
      </c>
      <c r="F24" s="47">
        <v>4</v>
      </c>
      <c r="G24" s="107">
        <v>443</v>
      </c>
      <c r="H24" s="48">
        <v>88</v>
      </c>
      <c r="I24" s="62">
        <v>0.1986</v>
      </c>
      <c r="J24" s="107">
        <v>155</v>
      </c>
      <c r="K24" s="62">
        <v>0.34989999999999999</v>
      </c>
      <c r="L24" s="48">
        <v>18</v>
      </c>
      <c r="M24" s="62">
        <v>4.0599999999999997E-2</v>
      </c>
      <c r="N24" s="107">
        <v>83</v>
      </c>
      <c r="O24" s="62">
        <v>0.18740000000000001</v>
      </c>
      <c r="P24" s="48">
        <v>23</v>
      </c>
      <c r="Q24" s="62">
        <v>5.1900000000000002E-2</v>
      </c>
      <c r="R24" s="48">
        <v>76</v>
      </c>
      <c r="S24" s="62">
        <v>0.1716</v>
      </c>
      <c r="T24" s="79"/>
    </row>
    <row r="25" spans="1:21" s="5" customFormat="1" ht="15.75" x14ac:dyDescent="0.25">
      <c r="A25" s="58"/>
      <c r="B25" s="73">
        <v>568</v>
      </c>
      <c r="C25" s="74">
        <v>274</v>
      </c>
      <c r="D25" s="73">
        <v>842</v>
      </c>
      <c r="E25" s="74">
        <v>437</v>
      </c>
      <c r="F25" s="73">
        <v>6</v>
      </c>
      <c r="G25" s="74">
        <v>431</v>
      </c>
      <c r="H25" s="75">
        <v>175</v>
      </c>
      <c r="I25" s="76">
        <v>0.40600000000000003</v>
      </c>
      <c r="J25" s="74">
        <v>121</v>
      </c>
      <c r="K25" s="77">
        <v>0.28070000000000001</v>
      </c>
      <c r="L25" s="75">
        <v>45</v>
      </c>
      <c r="M25" s="76">
        <v>0.10440000000000001</v>
      </c>
      <c r="N25" s="74">
        <v>38</v>
      </c>
      <c r="O25" s="77">
        <v>8.8200000000000001E-2</v>
      </c>
      <c r="P25" s="75">
        <v>22</v>
      </c>
      <c r="Q25" s="76">
        <v>5.0999999999999997E-2</v>
      </c>
      <c r="R25" s="75">
        <v>30</v>
      </c>
      <c r="S25" s="76">
        <v>6.9599999999999995E-2</v>
      </c>
      <c r="T25" s="79"/>
      <c r="U25" s="20"/>
    </row>
    <row r="26" spans="1:21" s="20" customFormat="1" ht="15.75" x14ac:dyDescent="0.25">
      <c r="A26" s="165" t="s">
        <v>15</v>
      </c>
      <c r="B26" s="205">
        <f>SUM(B22+B24)</f>
        <v>1082</v>
      </c>
      <c r="C26" s="180">
        <f t="shared" ref="B26:H27" si="1">SUM(C22+C24)</f>
        <v>522</v>
      </c>
      <c r="D26" s="205">
        <f t="shared" si="1"/>
        <v>1604</v>
      </c>
      <c r="E26" s="180">
        <f t="shared" si="1"/>
        <v>886</v>
      </c>
      <c r="F26" s="156">
        <f t="shared" si="1"/>
        <v>5</v>
      </c>
      <c r="G26" s="157">
        <f t="shared" si="1"/>
        <v>881</v>
      </c>
      <c r="H26" s="158">
        <f t="shared" si="1"/>
        <v>173</v>
      </c>
      <c r="I26" s="159">
        <v>0.19639999999999999</v>
      </c>
      <c r="J26" s="157">
        <f>SUM(J22+J24)</f>
        <v>332</v>
      </c>
      <c r="K26" s="159">
        <v>0.37680000000000002</v>
      </c>
      <c r="L26" s="158">
        <f>SUM(L22+L24)</f>
        <v>32</v>
      </c>
      <c r="M26" s="159">
        <v>3.6299999999999999E-2</v>
      </c>
      <c r="N26" s="157">
        <f>SUM(N22+N24)</f>
        <v>172</v>
      </c>
      <c r="O26" s="159">
        <v>0.19520000000000001</v>
      </c>
      <c r="P26" s="158">
        <f>SUM(P22+P24)</f>
        <v>43</v>
      </c>
      <c r="Q26" s="159">
        <v>4.8800000000000003E-2</v>
      </c>
      <c r="R26" s="158">
        <f>SUM(R22+R24)</f>
        <v>129</v>
      </c>
      <c r="S26" s="159">
        <v>0.1464</v>
      </c>
      <c r="T26" s="79"/>
    </row>
    <row r="27" spans="1:21" s="5" customFormat="1" ht="15.75" x14ac:dyDescent="0.25">
      <c r="A27" s="166"/>
      <c r="B27" s="208">
        <f t="shared" si="1"/>
        <v>1145</v>
      </c>
      <c r="C27" s="209">
        <f t="shared" si="1"/>
        <v>515</v>
      </c>
      <c r="D27" s="208">
        <f t="shared" si="1"/>
        <v>1660</v>
      </c>
      <c r="E27" s="209">
        <f t="shared" si="1"/>
        <v>870</v>
      </c>
      <c r="F27" s="160">
        <f t="shared" si="1"/>
        <v>11</v>
      </c>
      <c r="G27" s="161">
        <f t="shared" si="1"/>
        <v>859</v>
      </c>
      <c r="H27" s="162">
        <f t="shared" si="1"/>
        <v>325</v>
      </c>
      <c r="I27" s="163">
        <v>0.37830000000000003</v>
      </c>
      <c r="J27" s="161">
        <f>SUM(J23+J25)</f>
        <v>277</v>
      </c>
      <c r="K27" s="164">
        <v>0.32250000000000001</v>
      </c>
      <c r="L27" s="162">
        <f>SUM(L23+L25)</f>
        <v>83</v>
      </c>
      <c r="M27" s="163">
        <v>9.6600000000000005E-2</v>
      </c>
      <c r="N27" s="161">
        <f>SUM(N23+N25)</f>
        <v>75</v>
      </c>
      <c r="O27" s="164">
        <v>8.7300000000000003E-2</v>
      </c>
      <c r="P27" s="162">
        <f>SUM(P23+P25)</f>
        <v>41</v>
      </c>
      <c r="Q27" s="163">
        <v>4.7699999999999999E-2</v>
      </c>
      <c r="R27" s="162">
        <f>SUM(R23+R25)</f>
        <v>58</v>
      </c>
      <c r="S27" s="163">
        <v>6.7500000000000004E-2</v>
      </c>
      <c r="T27" s="79"/>
      <c r="U27" s="20"/>
    </row>
    <row r="28" spans="1:21" s="20" customFormat="1" ht="15.75" x14ac:dyDescent="0.25">
      <c r="A28" s="45" t="s">
        <v>16</v>
      </c>
      <c r="B28" s="47">
        <v>424</v>
      </c>
      <c r="C28" s="107">
        <v>158</v>
      </c>
      <c r="D28" s="47">
        <v>582</v>
      </c>
      <c r="E28" s="107">
        <v>355</v>
      </c>
      <c r="F28" s="47">
        <v>3</v>
      </c>
      <c r="G28" s="107">
        <v>352</v>
      </c>
      <c r="H28" s="48">
        <v>82</v>
      </c>
      <c r="I28" s="62">
        <v>0.23300000000000001</v>
      </c>
      <c r="J28" s="107">
        <v>89</v>
      </c>
      <c r="K28" s="62">
        <v>0.25280000000000002</v>
      </c>
      <c r="L28" s="48">
        <v>8</v>
      </c>
      <c r="M28" s="62">
        <v>2.2700000000000001E-2</v>
      </c>
      <c r="N28" s="107">
        <v>107</v>
      </c>
      <c r="O28" s="62">
        <v>0.30399999999999999</v>
      </c>
      <c r="P28" s="48">
        <v>14</v>
      </c>
      <c r="Q28" s="62">
        <v>3.9800000000000002E-2</v>
      </c>
      <c r="R28" s="48">
        <v>52</v>
      </c>
      <c r="S28" s="62">
        <v>0.1477</v>
      </c>
      <c r="T28" s="79"/>
    </row>
    <row r="29" spans="1:21" s="5" customFormat="1" ht="15.75" x14ac:dyDescent="0.25">
      <c r="A29" s="58"/>
      <c r="B29" s="73">
        <v>420</v>
      </c>
      <c r="C29" s="74">
        <v>151</v>
      </c>
      <c r="D29" s="73">
        <v>571</v>
      </c>
      <c r="E29" s="74">
        <v>324</v>
      </c>
      <c r="F29" s="73">
        <v>2</v>
      </c>
      <c r="G29" s="74">
        <v>322</v>
      </c>
      <c r="H29" s="75">
        <v>143</v>
      </c>
      <c r="I29" s="76">
        <v>0.44409999999999999</v>
      </c>
      <c r="J29" s="74">
        <v>83</v>
      </c>
      <c r="K29" s="77">
        <v>0.25779999999999997</v>
      </c>
      <c r="L29" s="75">
        <v>23</v>
      </c>
      <c r="M29" s="76">
        <v>7.1400000000000005E-2</v>
      </c>
      <c r="N29" s="74">
        <v>39</v>
      </c>
      <c r="O29" s="77">
        <v>0.1211</v>
      </c>
      <c r="P29" s="75">
        <v>9</v>
      </c>
      <c r="Q29" s="76">
        <v>2.8000000000000001E-2</v>
      </c>
      <c r="R29" s="75">
        <v>25</v>
      </c>
      <c r="S29" s="76">
        <v>7.7499999999999999E-2</v>
      </c>
      <c r="T29" s="79"/>
      <c r="U29" s="20"/>
    </row>
    <row r="30" spans="1:21" s="20" customFormat="1" ht="15.75" x14ac:dyDescent="0.25">
      <c r="A30" s="45" t="s">
        <v>17</v>
      </c>
      <c r="B30" s="47">
        <v>382</v>
      </c>
      <c r="C30" s="107">
        <v>183</v>
      </c>
      <c r="D30" s="47">
        <v>565</v>
      </c>
      <c r="E30" s="107">
        <v>305</v>
      </c>
      <c r="F30" s="47">
        <v>4</v>
      </c>
      <c r="G30" s="107">
        <v>301</v>
      </c>
      <c r="H30" s="48">
        <v>47</v>
      </c>
      <c r="I30" s="62">
        <v>0.15609999999999999</v>
      </c>
      <c r="J30" s="107">
        <v>124</v>
      </c>
      <c r="K30" s="62">
        <v>0.41199999999999998</v>
      </c>
      <c r="L30" s="48">
        <v>10</v>
      </c>
      <c r="M30" s="62">
        <v>3.32E-2</v>
      </c>
      <c r="N30" s="107">
        <v>78</v>
      </c>
      <c r="O30" s="62">
        <v>0.2591</v>
      </c>
      <c r="P30" s="48">
        <v>13</v>
      </c>
      <c r="Q30" s="62">
        <v>4.3200000000000002E-2</v>
      </c>
      <c r="R30" s="48">
        <v>29</v>
      </c>
      <c r="S30" s="62">
        <v>9.6299999999999997E-2</v>
      </c>
      <c r="T30" s="79"/>
    </row>
    <row r="31" spans="1:21" s="5" customFormat="1" ht="15.75" x14ac:dyDescent="0.25">
      <c r="A31" s="58"/>
      <c r="B31" s="73">
        <v>374</v>
      </c>
      <c r="C31" s="74">
        <v>211</v>
      </c>
      <c r="D31" s="73">
        <v>585</v>
      </c>
      <c r="E31" s="74">
        <v>284</v>
      </c>
      <c r="F31" s="73">
        <v>6</v>
      </c>
      <c r="G31" s="74">
        <v>278</v>
      </c>
      <c r="H31" s="75">
        <v>91</v>
      </c>
      <c r="I31" s="76">
        <v>0.32729999999999998</v>
      </c>
      <c r="J31" s="74">
        <v>99</v>
      </c>
      <c r="K31" s="77">
        <v>0.35610000000000003</v>
      </c>
      <c r="L31" s="75">
        <v>31</v>
      </c>
      <c r="M31" s="76">
        <v>0.1115</v>
      </c>
      <c r="N31" s="74">
        <v>24</v>
      </c>
      <c r="O31" s="77">
        <v>8.6300000000000002E-2</v>
      </c>
      <c r="P31" s="75">
        <v>17</v>
      </c>
      <c r="Q31" s="76">
        <v>6.1199999999999997E-2</v>
      </c>
      <c r="R31" s="75">
        <v>16</v>
      </c>
      <c r="S31" s="76">
        <v>5.7599999999999998E-2</v>
      </c>
      <c r="T31" s="79"/>
      <c r="U31" s="20"/>
    </row>
    <row r="32" spans="1:21" s="5" customFormat="1" ht="15.75" x14ac:dyDescent="0.25">
      <c r="A32" s="55" t="s">
        <v>43</v>
      </c>
      <c r="B32" s="47">
        <v>0</v>
      </c>
      <c r="C32" s="48">
        <v>0</v>
      </c>
      <c r="D32" s="47">
        <v>0</v>
      </c>
      <c r="E32" s="48">
        <v>676</v>
      </c>
      <c r="F32" s="47">
        <v>5</v>
      </c>
      <c r="G32" s="48">
        <v>671</v>
      </c>
      <c r="H32" s="48">
        <v>186</v>
      </c>
      <c r="I32" s="62">
        <v>0.2772</v>
      </c>
      <c r="J32" s="48">
        <v>214</v>
      </c>
      <c r="K32" s="62">
        <v>0.31890000000000002</v>
      </c>
      <c r="L32" s="48">
        <v>30</v>
      </c>
      <c r="M32" s="62">
        <v>4.4699999999999997E-2</v>
      </c>
      <c r="N32" s="48">
        <v>116</v>
      </c>
      <c r="O32" s="62">
        <v>0.1729</v>
      </c>
      <c r="P32" s="48">
        <v>11</v>
      </c>
      <c r="Q32" s="62">
        <v>1.6400000000000001E-2</v>
      </c>
      <c r="R32" s="48">
        <v>114</v>
      </c>
      <c r="S32" s="62">
        <v>0.1699</v>
      </c>
      <c r="T32" s="79"/>
      <c r="U32" s="20"/>
    </row>
    <row r="33" spans="1:30" s="5" customFormat="1" ht="15.75" x14ac:dyDescent="0.25">
      <c r="A33" s="59"/>
      <c r="B33" s="50"/>
      <c r="C33" s="51"/>
      <c r="D33" s="50"/>
      <c r="E33" s="49"/>
      <c r="F33" s="50"/>
      <c r="G33" s="49"/>
      <c r="H33" s="52"/>
      <c r="I33" s="53"/>
      <c r="J33" s="52"/>
      <c r="K33" s="53"/>
      <c r="L33" s="52"/>
      <c r="M33" s="53"/>
      <c r="N33" s="52"/>
      <c r="O33" s="53"/>
      <c r="P33" s="52"/>
      <c r="Q33" s="53"/>
      <c r="R33" s="54"/>
      <c r="S33" s="53"/>
      <c r="T33" s="79"/>
      <c r="U33" s="20"/>
    </row>
    <row r="34" spans="1:30" s="5" customFormat="1" ht="15.75" x14ac:dyDescent="0.25">
      <c r="A34" s="60" t="s">
        <v>44</v>
      </c>
      <c r="B34" s="108">
        <v>0</v>
      </c>
      <c r="C34" s="109">
        <v>0</v>
      </c>
      <c r="D34" s="108">
        <v>0</v>
      </c>
      <c r="E34" s="109">
        <v>669</v>
      </c>
      <c r="F34" s="108">
        <v>6</v>
      </c>
      <c r="G34" s="109">
        <v>663</v>
      </c>
      <c r="H34" s="110">
        <v>143</v>
      </c>
      <c r="I34" s="62">
        <v>0.2157</v>
      </c>
      <c r="J34" s="111">
        <v>236</v>
      </c>
      <c r="K34" s="62">
        <v>0.35599999999999998</v>
      </c>
      <c r="L34" s="112">
        <v>39</v>
      </c>
      <c r="M34" s="62">
        <v>5.8799999999999998E-2</v>
      </c>
      <c r="N34" s="109">
        <v>85</v>
      </c>
      <c r="O34" s="62">
        <v>0.12820000000000001</v>
      </c>
      <c r="P34" s="110">
        <v>25</v>
      </c>
      <c r="Q34" s="62">
        <v>3.7699999999999997E-2</v>
      </c>
      <c r="R34" s="48">
        <v>135</v>
      </c>
      <c r="S34" s="62">
        <v>0.2036</v>
      </c>
      <c r="T34" s="79"/>
      <c r="U34" s="20"/>
    </row>
    <row r="35" spans="1:30" s="5" customFormat="1" ht="15.75" x14ac:dyDescent="0.25">
      <c r="A35" s="61"/>
      <c r="B35" s="113"/>
      <c r="C35" s="114"/>
      <c r="D35" s="113"/>
      <c r="E35" s="114"/>
      <c r="F35" s="113"/>
      <c r="G35" s="114"/>
      <c r="H35" s="115"/>
      <c r="I35" s="116"/>
      <c r="J35" s="117"/>
      <c r="K35" s="118"/>
      <c r="L35" s="119"/>
      <c r="M35" s="116"/>
      <c r="N35" s="114"/>
      <c r="O35" s="118"/>
      <c r="P35" s="115"/>
      <c r="Q35" s="116"/>
      <c r="R35" s="119"/>
      <c r="S35" s="116"/>
      <c r="T35" s="79"/>
      <c r="U35" s="20"/>
    </row>
    <row r="36" spans="1:30" s="5" customFormat="1" ht="15.75" x14ac:dyDescent="0.25">
      <c r="A36" s="55" t="s">
        <v>45</v>
      </c>
      <c r="B36" s="47">
        <v>0</v>
      </c>
      <c r="C36" s="48">
        <v>0</v>
      </c>
      <c r="D36" s="47">
        <v>0</v>
      </c>
      <c r="E36" s="48">
        <v>678</v>
      </c>
      <c r="F36" s="47">
        <v>4</v>
      </c>
      <c r="G36" s="48">
        <v>674</v>
      </c>
      <c r="H36" s="48">
        <v>138</v>
      </c>
      <c r="I36" s="62">
        <v>0.20469999999999999</v>
      </c>
      <c r="J36" s="48">
        <v>299</v>
      </c>
      <c r="K36" s="62">
        <v>0.44359999999999999</v>
      </c>
      <c r="L36" s="48">
        <v>24</v>
      </c>
      <c r="M36" s="62">
        <v>3.56E-2</v>
      </c>
      <c r="N36" s="48">
        <v>74</v>
      </c>
      <c r="O36" s="62">
        <v>0.10979999999999999</v>
      </c>
      <c r="P36" s="48">
        <v>27</v>
      </c>
      <c r="Q36" s="62">
        <v>4.0099999999999997E-2</v>
      </c>
      <c r="R36" s="48">
        <v>112</v>
      </c>
      <c r="S36" s="62">
        <v>0.16619999999999999</v>
      </c>
      <c r="T36" s="79"/>
      <c r="U36" s="20"/>
    </row>
    <row r="37" spans="1:30" s="5" customFormat="1" ht="15.75" x14ac:dyDescent="0.25">
      <c r="A37" s="59"/>
      <c r="B37" s="50"/>
      <c r="C37" s="51"/>
      <c r="D37" s="50"/>
      <c r="E37" s="49"/>
      <c r="F37" s="50"/>
      <c r="G37" s="49"/>
      <c r="H37" s="52"/>
      <c r="I37" s="53"/>
      <c r="J37" s="52"/>
      <c r="K37" s="53"/>
      <c r="L37" s="52"/>
      <c r="M37" s="53"/>
      <c r="N37" s="52"/>
      <c r="O37" s="53"/>
      <c r="P37" s="52"/>
      <c r="Q37" s="53"/>
      <c r="R37" s="52"/>
      <c r="S37" s="53"/>
      <c r="T37" s="79"/>
      <c r="U37" s="20"/>
    </row>
    <row r="38" spans="1:30" s="20" customFormat="1" ht="15.75" x14ac:dyDescent="0.25">
      <c r="A38" s="165" t="s">
        <v>46</v>
      </c>
      <c r="B38" s="167">
        <v>0</v>
      </c>
      <c r="C38" s="157">
        <v>0</v>
      </c>
      <c r="D38" s="156">
        <v>0</v>
      </c>
      <c r="E38" s="205">
        <f>SUM(E32+E34+E36)</f>
        <v>2023</v>
      </c>
      <c r="F38" s="205">
        <f>SUM(F32+F34+F36)</f>
        <v>15</v>
      </c>
      <c r="G38" s="180">
        <f>SUM(G32+G34+G36)</f>
        <v>2008</v>
      </c>
      <c r="H38" s="168">
        <f>SUM(H32+H34+H36)</f>
        <v>467</v>
      </c>
      <c r="I38" s="159">
        <v>0.2326</v>
      </c>
      <c r="J38" s="169">
        <f>SUM(J32+J34+J36)</f>
        <v>749</v>
      </c>
      <c r="K38" s="159">
        <v>0.373</v>
      </c>
      <c r="L38" s="170">
        <f>SUM(L32+L34+L36)</f>
        <v>93</v>
      </c>
      <c r="M38" s="159">
        <v>4.6300000000000001E-2</v>
      </c>
      <c r="N38" s="171">
        <f>SUM(N32+N34+N36)</f>
        <v>275</v>
      </c>
      <c r="O38" s="159">
        <v>0.13700000000000001</v>
      </c>
      <c r="P38" s="168">
        <f>SUM(P32+P34+P36)</f>
        <v>63</v>
      </c>
      <c r="Q38" s="159">
        <v>3.1399999999999997E-2</v>
      </c>
      <c r="R38" s="170">
        <f>SUM(R32+R34+R36)</f>
        <v>361</v>
      </c>
      <c r="S38" s="159">
        <v>0.17979999999999999</v>
      </c>
      <c r="T38" s="79"/>
    </row>
    <row r="39" spans="1:30" s="5" customFormat="1" ht="15.75" x14ac:dyDescent="0.25">
      <c r="A39" s="166"/>
      <c r="B39" s="172">
        <v>0</v>
      </c>
      <c r="C39" s="173">
        <v>0</v>
      </c>
      <c r="D39" s="172">
        <v>0</v>
      </c>
      <c r="E39" s="210">
        <v>2140</v>
      </c>
      <c r="F39" s="172">
        <v>23</v>
      </c>
      <c r="G39" s="173">
        <v>2117</v>
      </c>
      <c r="H39" s="174">
        <v>853</v>
      </c>
      <c r="I39" s="175">
        <v>0.40289999999999998</v>
      </c>
      <c r="J39" s="176">
        <v>585</v>
      </c>
      <c r="K39" s="177">
        <v>0.27629999999999999</v>
      </c>
      <c r="L39" s="178">
        <v>230</v>
      </c>
      <c r="M39" s="175">
        <v>0.1086</v>
      </c>
      <c r="N39" s="173">
        <v>168</v>
      </c>
      <c r="O39" s="177">
        <v>7.9399999999999998E-2</v>
      </c>
      <c r="P39" s="174">
        <v>89</v>
      </c>
      <c r="Q39" s="175">
        <v>4.2000000000000003E-2</v>
      </c>
      <c r="R39" s="178">
        <v>192</v>
      </c>
      <c r="S39" s="175">
        <v>9.0700000000000003E-2</v>
      </c>
      <c r="T39" s="79"/>
      <c r="U39" s="20"/>
    </row>
    <row r="40" spans="1:30" s="20" customFormat="1" ht="15.75" x14ac:dyDescent="0.25">
      <c r="A40" s="179" t="s">
        <v>18</v>
      </c>
      <c r="B40" s="205">
        <f>SUM(B8+B10+B12+B14+B20+B26+B28+B30)</f>
        <v>4673</v>
      </c>
      <c r="C40" s="180">
        <f>SUM(C8+C10+C12+C14+C20+C26+C28+C30)</f>
        <v>2110</v>
      </c>
      <c r="D40" s="205">
        <f>SUM(D8+D10+D12+D14+D20+D26+D28+D30)</f>
        <v>6783</v>
      </c>
      <c r="E40" s="206">
        <f>SUM(E8+E10+E12+E14+E20+E26+E28+E30+E32+E34+E36)</f>
        <v>5797</v>
      </c>
      <c r="F40" s="206">
        <f>SUM(F8+F10+F12+F14+F20+F26+F28+F30+F32+F34+F36)</f>
        <v>51</v>
      </c>
      <c r="G40" s="205">
        <f>SUM(G8+G10+G12+G14+G20+G26+G28+G30+G32+G34+G36)</f>
        <v>5746</v>
      </c>
      <c r="H40" s="180">
        <f>SUM(H8+H10+H12+H14+H20+H26+H28+H30+H32+H34+H36)</f>
        <v>1222</v>
      </c>
      <c r="I40" s="159">
        <v>0.2172</v>
      </c>
      <c r="J40" s="169">
        <f>SUM(J8+J10+J12+J14+J20+J26+J28+J30+J32+J34+J36)</f>
        <v>1941</v>
      </c>
      <c r="K40" s="159">
        <v>0.33779999999999999</v>
      </c>
      <c r="L40" s="170">
        <f>SUM(L8+L10+L12+L14+L20+L26+L28+L30+L32+L34+L36)</f>
        <v>253</v>
      </c>
      <c r="M40" s="159">
        <v>4.3999999999999997E-2</v>
      </c>
      <c r="N40" s="171">
        <f>SUM(N8+N10+N12+N14+N20+N26+N28+N30+N32+N34+N36)</f>
        <v>1146</v>
      </c>
      <c r="O40" s="159">
        <v>0.19939999999999999</v>
      </c>
      <c r="P40" s="168">
        <f>SUM(P8+P10+P12+P14+P20+P26+P28+P30+P32+P34+P36)</f>
        <v>278</v>
      </c>
      <c r="Q40" s="159">
        <v>4.8399999999999999E-2</v>
      </c>
      <c r="R40" s="170">
        <f>SUM(R8+R10+R12+R14+R20+R26+R28+R30+R32+R34+R36)</f>
        <v>906</v>
      </c>
      <c r="S40" s="159">
        <v>0.15770000000000001</v>
      </c>
      <c r="T40" s="79"/>
    </row>
    <row r="41" spans="1:30" s="5" customFormat="1" ht="15.75" x14ac:dyDescent="0.25">
      <c r="A41" s="181"/>
      <c r="B41" s="207">
        <v>4743</v>
      </c>
      <c r="C41" s="176">
        <v>2249</v>
      </c>
      <c r="D41" s="207">
        <v>6992</v>
      </c>
      <c r="E41" s="176">
        <v>5698</v>
      </c>
      <c r="F41" s="207">
        <v>84</v>
      </c>
      <c r="G41" s="207">
        <v>5614</v>
      </c>
      <c r="H41" s="176">
        <v>2186</v>
      </c>
      <c r="I41" s="182">
        <v>0.38940000000000002</v>
      </c>
      <c r="J41" s="174">
        <v>1554</v>
      </c>
      <c r="K41" s="182">
        <v>0.27679999999999999</v>
      </c>
      <c r="L41" s="174">
        <v>613</v>
      </c>
      <c r="M41" s="182">
        <v>0.10920000000000001</v>
      </c>
      <c r="N41" s="176">
        <v>508</v>
      </c>
      <c r="O41" s="182">
        <v>9.0499999999999997E-2</v>
      </c>
      <c r="P41" s="176">
        <v>253</v>
      </c>
      <c r="Q41" s="182">
        <v>4.5100000000000001E-2</v>
      </c>
      <c r="R41" s="176">
        <v>500</v>
      </c>
      <c r="S41" s="182">
        <v>8.9099999999999999E-2</v>
      </c>
      <c r="T41" s="79"/>
      <c r="U41" s="20"/>
    </row>
    <row r="42" spans="1:30" x14ac:dyDescent="0.2">
      <c r="A42" s="2"/>
      <c r="B42" s="2"/>
      <c r="C42" s="2"/>
      <c r="D42" s="2"/>
      <c r="E42" s="2"/>
      <c r="F42" s="2"/>
      <c r="G42" s="2"/>
      <c r="H42" s="2"/>
      <c r="I42" s="2"/>
    </row>
    <row r="43" spans="1:30" s="9" customFormat="1" ht="12.75" x14ac:dyDescent="0.2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T43" s="64"/>
    </row>
    <row r="44" spans="1:30" s="9" customFormat="1" x14ac:dyDescent="0.2">
      <c r="A44" s="44" t="s">
        <v>41</v>
      </c>
      <c r="B44" s="43" t="s">
        <v>59</v>
      </c>
      <c r="C44" s="43"/>
      <c r="D44" s="43"/>
      <c r="E44" s="43"/>
      <c r="F44" s="43"/>
      <c r="G44" s="43"/>
      <c r="H44" s="43"/>
      <c r="I44" s="43"/>
      <c r="J44" s="8"/>
      <c r="K44" s="8"/>
      <c r="AC44"/>
      <c r="AD44"/>
    </row>
    <row r="45" spans="1:30" x14ac:dyDescent="0.2">
      <c r="A45" s="2"/>
      <c r="B45" s="120" t="s">
        <v>78</v>
      </c>
      <c r="C45" s="2"/>
      <c r="D45" s="2"/>
      <c r="E45" s="2"/>
      <c r="F45" s="2"/>
      <c r="G45" s="2"/>
      <c r="H45" s="2"/>
      <c r="I45" s="2"/>
    </row>
    <row r="46" spans="1:30" x14ac:dyDescent="0.2">
      <c r="A46" s="2"/>
      <c r="B46" s="2"/>
      <c r="C46" s="2"/>
      <c r="D46" s="2"/>
      <c r="E46" s="2"/>
      <c r="F46" s="2"/>
      <c r="G46" s="2"/>
      <c r="H46" s="2"/>
      <c r="I46" s="2"/>
    </row>
    <row r="47" spans="1:30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30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</sheetData>
  <mergeCells count="10">
    <mergeCell ref="P6:Q6"/>
    <mergeCell ref="A1:S1"/>
    <mergeCell ref="A2:S2"/>
    <mergeCell ref="A3:S3"/>
    <mergeCell ref="H5:I5"/>
    <mergeCell ref="J5:K5"/>
    <mergeCell ref="L5:M5"/>
    <mergeCell ref="N5:O5"/>
    <mergeCell ref="P5:Q5"/>
    <mergeCell ref="R5:S5"/>
  </mergeCells>
  <printOptions horizontalCentered="1" verticalCentered="1"/>
  <pageMargins left="0.39370078740157483" right="0.19685039370078741" top="0.39370078740157483" bottom="0.39370078740157483" header="0" footer="0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Erstst 2025</vt:lpstr>
      <vt:lpstr>Zweitst 2025 (2)</vt:lpstr>
    </vt:vector>
  </TitlesOfParts>
  <Company>Nonnweiler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Gemeinde</dc:creator>
  <cp:lastModifiedBy>Anja Heck - Gemeinde Nonnweiler</cp:lastModifiedBy>
  <cp:lastPrinted>2025-02-28T07:15:07Z</cp:lastPrinted>
  <dcterms:created xsi:type="dcterms:W3CDTF">1998-08-03T12:15:40Z</dcterms:created>
  <dcterms:modified xsi:type="dcterms:W3CDTF">2025-02-28T07:15:52Z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adOnly">
    <vt:lpwstr>True</vt:lpwstr>
  </property>
</Properties>
</file>